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ento_zošit"/>
  <mc:AlternateContent xmlns:mc="http://schemas.openxmlformats.org/markup-compatibility/2006">
    <mc:Choice Requires="x15">
      <x15ac:absPath xmlns:x15ac="http://schemas.microsoft.com/office/spreadsheetml/2010/11/ac" url="D:\Qtermo\Cenníky\Cenníky 2024\Qtermo platné od 1.11.2024\"/>
    </mc:Choice>
  </mc:AlternateContent>
  <xr:revisionPtr revIDLastSave="0" documentId="13_ncr:1_{AD91D18F-E1FE-4589-ACFE-B4B06DE8E9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nník SK 1.11.2024" sheetId="1" r:id="rId1"/>
  </sheets>
  <definedNames>
    <definedName name="_xlnm.Print_Area" localSheetId="0">'Cenník SK 1.11.2024'!$A$1:$AB$611</definedName>
  </definedNames>
  <calcPr calcId="191029"/>
</workbook>
</file>

<file path=xl/calcChain.xml><?xml version="1.0" encoding="utf-8"?>
<calcChain xmlns="http://schemas.openxmlformats.org/spreadsheetml/2006/main">
  <c r="F65" i="1" l="1"/>
  <c r="R65" i="1"/>
  <c r="R53" i="1" l="1"/>
  <c r="F53" i="1"/>
  <c r="R52" i="1"/>
  <c r="F52" i="1"/>
  <c r="R51" i="1"/>
  <c r="F51" i="1"/>
  <c r="R50" i="1"/>
  <c r="F50" i="1"/>
  <c r="R49" i="1"/>
  <c r="F49" i="1"/>
  <c r="R48" i="1"/>
  <c r="F48" i="1"/>
  <c r="R47" i="1"/>
  <c r="F47" i="1"/>
  <c r="R46" i="1"/>
  <c r="F46" i="1"/>
  <c r="F108" i="1" l="1"/>
  <c r="F107" i="1"/>
  <c r="F106" i="1"/>
  <c r="F105" i="1"/>
  <c r="F104" i="1"/>
  <c r="F102" i="1"/>
  <c r="F101" i="1"/>
  <c r="F100" i="1"/>
  <c r="F99" i="1"/>
  <c r="F98" i="1"/>
  <c r="F96" i="1"/>
  <c r="F95" i="1"/>
  <c r="F94" i="1"/>
  <c r="F93" i="1"/>
  <c r="F92" i="1"/>
  <c r="F384" i="1" l="1"/>
  <c r="F385" i="1"/>
  <c r="F386" i="1"/>
  <c r="F383" i="1"/>
  <c r="F245" i="1"/>
  <c r="R245" i="1"/>
  <c r="F246" i="1"/>
  <c r="R246" i="1"/>
  <c r="F247" i="1"/>
  <c r="R247" i="1"/>
  <c r="F248" i="1"/>
  <c r="R248" i="1"/>
  <c r="F249" i="1"/>
  <c r="R249" i="1"/>
  <c r="F250" i="1"/>
  <c r="R250" i="1"/>
  <c r="F251" i="1"/>
  <c r="R251" i="1"/>
  <c r="F252" i="1"/>
  <c r="R252" i="1"/>
  <c r="F186" i="1" l="1"/>
  <c r="F185" i="1"/>
  <c r="F184" i="1"/>
  <c r="R320" i="1" l="1"/>
  <c r="F320" i="1"/>
  <c r="R319" i="1"/>
  <c r="F319" i="1"/>
  <c r="Q285" i="1"/>
  <c r="F284" i="1"/>
  <c r="F285" i="1"/>
  <c r="R264" i="1"/>
  <c r="F264" i="1"/>
  <c r="R283" i="1"/>
  <c r="F283" i="1"/>
  <c r="R282" i="1"/>
  <c r="F282" i="1"/>
  <c r="R281" i="1"/>
  <c r="F281" i="1"/>
  <c r="F280" i="1"/>
  <c r="R279" i="1"/>
  <c r="F279" i="1"/>
  <c r="R278" i="1"/>
  <c r="F278" i="1"/>
  <c r="R277" i="1"/>
  <c r="F277" i="1"/>
  <c r="F276" i="1"/>
  <c r="R275" i="1"/>
  <c r="F275" i="1"/>
  <c r="R274" i="1"/>
  <c r="F274" i="1"/>
  <c r="R273" i="1"/>
  <c r="F273" i="1"/>
  <c r="R272" i="1"/>
  <c r="F272" i="1"/>
  <c r="F271" i="1"/>
  <c r="R270" i="1"/>
  <c r="F270" i="1"/>
  <c r="R269" i="1"/>
  <c r="F269" i="1"/>
  <c r="R268" i="1"/>
  <c r="F268" i="1"/>
  <c r="R267" i="1"/>
  <c r="F267" i="1"/>
  <c r="R266" i="1"/>
  <c r="F266" i="1"/>
  <c r="R265" i="1"/>
  <c r="F265" i="1"/>
  <c r="R263" i="1"/>
  <c r="F263" i="1"/>
  <c r="F262" i="1"/>
  <c r="R261" i="1"/>
  <c r="F261" i="1"/>
  <c r="R260" i="1"/>
  <c r="F260" i="1"/>
  <c r="R259" i="1"/>
  <c r="F259" i="1"/>
  <c r="R258" i="1"/>
  <c r="F258" i="1"/>
  <c r="R257" i="1"/>
  <c r="F257" i="1"/>
  <c r="R256" i="1"/>
  <c r="F256" i="1"/>
  <c r="R255" i="1"/>
  <c r="F255" i="1"/>
  <c r="R254" i="1"/>
  <c r="F254" i="1"/>
  <c r="F253" i="1"/>
  <c r="F145" i="1" l="1"/>
  <c r="F144" i="1"/>
  <c r="F143" i="1"/>
  <c r="F142" i="1"/>
  <c r="F140" i="1"/>
  <c r="F139" i="1"/>
  <c r="F138" i="1"/>
  <c r="F137" i="1"/>
  <c r="F135" i="1"/>
  <c r="F134" i="1"/>
  <c r="F133" i="1"/>
  <c r="F132" i="1"/>
  <c r="F131" i="1"/>
  <c r="R126" i="1"/>
  <c r="R127" i="1"/>
  <c r="R128" i="1"/>
  <c r="R129" i="1"/>
  <c r="R130" i="1"/>
  <c r="R125" i="1"/>
  <c r="R119" i="1"/>
  <c r="R120" i="1"/>
  <c r="R121" i="1"/>
  <c r="R122" i="1"/>
  <c r="R123" i="1"/>
  <c r="R118" i="1"/>
  <c r="F130" i="1"/>
  <c r="F129" i="1"/>
  <c r="F128" i="1"/>
  <c r="F127" i="1"/>
  <c r="F126" i="1"/>
  <c r="F125" i="1"/>
  <c r="F123" i="1"/>
  <c r="F122" i="1"/>
  <c r="F121" i="1"/>
  <c r="F120" i="1"/>
  <c r="F119" i="1"/>
  <c r="F118" i="1"/>
  <c r="R116" i="1"/>
  <c r="F116" i="1"/>
  <c r="R115" i="1"/>
  <c r="F115" i="1"/>
  <c r="R114" i="1"/>
  <c r="F114" i="1"/>
  <c r="R113" i="1"/>
  <c r="F113" i="1"/>
  <c r="R112" i="1"/>
  <c r="F112" i="1"/>
  <c r="R111" i="1"/>
  <c r="F111" i="1"/>
  <c r="F182" i="1"/>
  <c r="Q180" i="1" l="1"/>
  <c r="Q181" i="1"/>
  <c r="Q179" i="1"/>
  <c r="Q193" i="1"/>
  <c r="F193" i="1"/>
  <c r="F180" i="1"/>
  <c r="F181" i="1"/>
  <c r="F420" i="1" l="1"/>
  <c r="F421" i="1"/>
  <c r="F381" i="1" l="1"/>
  <c r="R380" i="1"/>
  <c r="F380" i="1"/>
  <c r="R379" i="1"/>
  <c r="F379" i="1"/>
  <c r="F378" i="1"/>
  <c r="F377" i="1"/>
  <c r="R29" i="1"/>
  <c r="R28" i="1"/>
  <c r="R27" i="1"/>
  <c r="R26" i="1"/>
  <c r="R25" i="1"/>
  <c r="R24" i="1"/>
  <c r="R23" i="1"/>
  <c r="F29" i="1" l="1"/>
  <c r="F24" i="1"/>
  <c r="F25" i="1"/>
  <c r="F26" i="1"/>
  <c r="F27" i="1"/>
  <c r="F28" i="1"/>
  <c r="F23" i="1"/>
  <c r="F41" i="1"/>
  <c r="F42" i="1"/>
  <c r="F43" i="1"/>
  <c r="F44" i="1"/>
  <c r="R44" i="1"/>
  <c r="R43" i="1"/>
  <c r="R42" i="1"/>
  <c r="R41" i="1"/>
  <c r="R164" i="1" l="1"/>
  <c r="R156" i="1"/>
  <c r="R170" i="1" l="1"/>
  <c r="R169" i="1"/>
  <c r="R168" i="1"/>
  <c r="R167" i="1"/>
  <c r="R166" i="1"/>
  <c r="R165" i="1"/>
  <c r="R162" i="1"/>
  <c r="R161" i="1"/>
  <c r="R160" i="1"/>
  <c r="R159" i="1"/>
  <c r="R158" i="1"/>
  <c r="R157" i="1"/>
  <c r="R154" i="1"/>
  <c r="R153" i="1"/>
  <c r="R152" i="1"/>
  <c r="R151" i="1"/>
  <c r="R150" i="1"/>
  <c r="R149" i="1"/>
  <c r="R148" i="1"/>
  <c r="F170" i="1"/>
  <c r="F169" i="1"/>
  <c r="F168" i="1"/>
  <c r="F167" i="1"/>
  <c r="F166" i="1"/>
  <c r="F165" i="1"/>
  <c r="F164" i="1"/>
  <c r="F162" i="1"/>
  <c r="F161" i="1"/>
  <c r="F160" i="1"/>
  <c r="F159" i="1"/>
  <c r="F158" i="1"/>
  <c r="F157" i="1"/>
  <c r="F156" i="1"/>
  <c r="F154" i="1"/>
  <c r="F153" i="1"/>
  <c r="F152" i="1"/>
  <c r="F151" i="1"/>
  <c r="F150" i="1"/>
  <c r="F149" i="1"/>
  <c r="F148" i="1"/>
  <c r="F147" i="1"/>
  <c r="Q195" i="1" l="1"/>
  <c r="F195" i="1"/>
  <c r="Q192" i="1"/>
  <c r="F192" i="1"/>
  <c r="Q191" i="1"/>
  <c r="F191" i="1"/>
  <c r="Q190" i="1"/>
  <c r="F190" i="1"/>
  <c r="Q188" i="1"/>
  <c r="F188" i="1"/>
  <c r="F179" i="1"/>
  <c r="F520" i="1"/>
  <c r="F521" i="1"/>
  <c r="F522" i="1"/>
  <c r="F523" i="1"/>
  <c r="F524" i="1"/>
  <c r="F525" i="1"/>
  <c r="F526" i="1"/>
  <c r="F527" i="1"/>
  <c r="F528" i="1"/>
  <c r="F519" i="1"/>
  <c r="R495" i="1" l="1"/>
  <c r="R494" i="1"/>
  <c r="F493" i="1"/>
  <c r="F494" i="1"/>
  <c r="F495" i="1"/>
  <c r="R573" i="1" l="1"/>
  <c r="R574" i="1"/>
  <c r="R575" i="1"/>
  <c r="R576" i="1"/>
  <c r="R577" i="1"/>
  <c r="R578" i="1"/>
  <c r="R579" i="1"/>
  <c r="R580" i="1"/>
  <c r="R581" i="1"/>
  <c r="R572" i="1"/>
  <c r="F576" i="1"/>
  <c r="F577" i="1"/>
  <c r="F578" i="1"/>
  <c r="F579" i="1"/>
  <c r="F580" i="1"/>
  <c r="F581" i="1"/>
  <c r="F574" i="1"/>
  <c r="F575" i="1"/>
  <c r="F573" i="1"/>
  <c r="R395" i="1" l="1"/>
  <c r="R394" i="1"/>
  <c r="F395" i="1" l="1"/>
  <c r="F394" i="1"/>
  <c r="F516" i="1"/>
  <c r="F514" i="1" l="1"/>
  <c r="F492" i="1" l="1"/>
  <c r="F506" i="1"/>
  <c r="F507" i="1"/>
  <c r="F508" i="1"/>
  <c r="F510" i="1"/>
  <c r="F511" i="1"/>
  <c r="F512" i="1"/>
  <c r="F513" i="1"/>
  <c r="F505" i="1"/>
  <c r="F499" i="1"/>
  <c r="F500" i="1"/>
  <c r="F501" i="1"/>
  <c r="F502" i="1"/>
  <c r="F503" i="1"/>
  <c r="F498" i="1"/>
  <c r="R493" i="1"/>
  <c r="R492" i="1"/>
  <c r="R308" i="1"/>
  <c r="F308" i="1"/>
  <c r="R307" i="1"/>
  <c r="F307" i="1"/>
  <c r="R306" i="1"/>
  <c r="F306" i="1"/>
  <c r="R305" i="1"/>
  <c r="F305" i="1"/>
  <c r="R304" i="1"/>
  <c r="F304" i="1"/>
  <c r="F610" i="1"/>
  <c r="F609" i="1"/>
  <c r="F608" i="1"/>
  <c r="F607" i="1"/>
  <c r="F606" i="1"/>
  <c r="F605" i="1"/>
  <c r="F604" i="1"/>
  <c r="F602" i="1"/>
  <c r="R600" i="1"/>
  <c r="F600" i="1"/>
  <c r="R599" i="1"/>
  <c r="F599" i="1"/>
  <c r="R598" i="1"/>
  <c r="F598" i="1"/>
  <c r="R597" i="1"/>
  <c r="F597" i="1"/>
  <c r="R562" i="1"/>
  <c r="F562" i="1"/>
  <c r="R595" i="1"/>
  <c r="F595" i="1"/>
  <c r="R594" i="1"/>
  <c r="F594" i="1"/>
  <c r="R593" i="1"/>
  <c r="F593" i="1"/>
  <c r="R592" i="1"/>
  <c r="F592" i="1"/>
  <c r="R591" i="1"/>
  <c r="F591" i="1"/>
  <c r="R590" i="1"/>
  <c r="F590" i="1"/>
  <c r="R588" i="1"/>
  <c r="F588" i="1"/>
  <c r="R587" i="1"/>
  <c r="F587" i="1"/>
  <c r="R586" i="1"/>
  <c r="F586" i="1"/>
  <c r="R585" i="1"/>
  <c r="F585" i="1"/>
  <c r="R584" i="1"/>
  <c r="F584" i="1"/>
  <c r="R583" i="1"/>
  <c r="F583" i="1"/>
  <c r="F572" i="1"/>
  <c r="R570" i="1"/>
  <c r="F570" i="1"/>
  <c r="R569" i="1"/>
  <c r="F569" i="1"/>
  <c r="R568" i="1"/>
  <c r="F568" i="1"/>
  <c r="R567" i="1"/>
  <c r="F567" i="1"/>
  <c r="R566" i="1"/>
  <c r="F566" i="1"/>
  <c r="R565" i="1"/>
  <c r="F565" i="1"/>
  <c r="R564" i="1"/>
  <c r="F564" i="1"/>
  <c r="R563" i="1"/>
  <c r="F563" i="1"/>
  <c r="R560" i="1"/>
  <c r="F560" i="1"/>
  <c r="R559" i="1"/>
  <c r="F559" i="1"/>
  <c r="R558" i="1"/>
  <c r="F558" i="1"/>
  <c r="R557" i="1"/>
  <c r="F557" i="1"/>
  <c r="R556" i="1"/>
  <c r="F556" i="1"/>
  <c r="R555" i="1"/>
  <c r="F555" i="1"/>
  <c r="R554" i="1"/>
  <c r="F554" i="1"/>
  <c r="R553" i="1"/>
  <c r="F553" i="1"/>
  <c r="R552" i="1"/>
  <c r="F552" i="1"/>
  <c r="F550" i="1"/>
  <c r="F549" i="1"/>
  <c r="F548" i="1"/>
  <c r="F547" i="1"/>
  <c r="F546" i="1"/>
  <c r="F545" i="1"/>
  <c r="F544" i="1"/>
  <c r="F543" i="1"/>
  <c r="F542" i="1"/>
  <c r="F541" i="1"/>
  <c r="F540" i="1"/>
  <c r="R538" i="1"/>
  <c r="F538" i="1"/>
  <c r="R537" i="1"/>
  <c r="F537" i="1"/>
  <c r="R536" i="1"/>
  <c r="F536" i="1"/>
  <c r="R535" i="1"/>
  <c r="F535" i="1"/>
  <c r="R534" i="1"/>
  <c r="F534" i="1"/>
  <c r="R533" i="1"/>
  <c r="F533" i="1"/>
  <c r="R532" i="1"/>
  <c r="F532" i="1"/>
  <c r="R531" i="1"/>
  <c r="F531" i="1"/>
  <c r="R530" i="1"/>
  <c r="F530" i="1"/>
  <c r="R528" i="1"/>
  <c r="R527" i="1"/>
  <c r="R526" i="1"/>
  <c r="R525" i="1"/>
  <c r="R524" i="1"/>
  <c r="R523" i="1"/>
  <c r="R522" i="1"/>
  <c r="R521" i="1"/>
  <c r="R520" i="1"/>
  <c r="F419" i="1" l="1"/>
  <c r="F418" i="1"/>
  <c r="F417" i="1"/>
  <c r="F416" i="1"/>
  <c r="R415" i="1"/>
  <c r="F415" i="1"/>
  <c r="R414" i="1"/>
  <c r="F414" i="1"/>
  <c r="R413" i="1"/>
  <c r="F413" i="1"/>
  <c r="R412" i="1"/>
  <c r="F412" i="1"/>
  <c r="R411" i="1"/>
  <c r="F411" i="1"/>
  <c r="R410" i="1"/>
  <c r="F410" i="1"/>
  <c r="R409" i="1"/>
  <c r="F409" i="1"/>
  <c r="R408" i="1"/>
  <c r="F408" i="1"/>
  <c r="R407" i="1"/>
  <c r="F407" i="1"/>
  <c r="F332" i="1" l="1"/>
  <c r="R331" i="1"/>
  <c r="F331" i="1"/>
  <c r="R330" i="1"/>
  <c r="F330" i="1"/>
  <c r="F176" i="1" l="1"/>
  <c r="F175" i="1"/>
  <c r="F174" i="1"/>
  <c r="F173" i="1"/>
  <c r="R311" i="1" l="1"/>
  <c r="F311" i="1"/>
  <c r="R310" i="1"/>
  <c r="F310" i="1"/>
  <c r="F227" i="1" l="1"/>
  <c r="F228" i="1"/>
  <c r="F226" i="1"/>
  <c r="F223" i="1"/>
  <c r="F224" i="1"/>
  <c r="F222" i="1"/>
  <c r="F218" i="1"/>
  <c r="F219" i="1"/>
  <c r="F220" i="1"/>
  <c r="F217" i="1"/>
  <c r="F240" i="1" l="1"/>
  <c r="F241" i="1"/>
  <c r="F242" i="1"/>
  <c r="F239" i="1"/>
  <c r="F238" i="1"/>
  <c r="F483" i="1" l="1"/>
  <c r="F482" i="1"/>
  <c r="F481" i="1"/>
  <c r="F479" i="1"/>
  <c r="F478" i="1"/>
  <c r="F477" i="1"/>
  <c r="F476" i="1"/>
  <c r="F475" i="1"/>
  <c r="F473" i="1"/>
  <c r="F472" i="1"/>
  <c r="F471" i="1"/>
  <c r="F470" i="1"/>
  <c r="F469" i="1"/>
  <c r="F484" i="1" l="1"/>
  <c r="L82" i="1" l="1"/>
  <c r="R81" i="1"/>
  <c r="F81" i="1"/>
  <c r="R80" i="1"/>
  <c r="F80" i="1"/>
  <c r="R79" i="1"/>
  <c r="F79" i="1"/>
  <c r="R489" i="1" l="1"/>
  <c r="F489" i="1"/>
  <c r="R488" i="1"/>
  <c r="F488" i="1"/>
  <c r="R487" i="1"/>
  <c r="F487" i="1"/>
  <c r="R486" i="1"/>
  <c r="F486" i="1"/>
  <c r="R485" i="1"/>
  <c r="F485" i="1"/>
  <c r="R467" i="1"/>
  <c r="F467" i="1"/>
  <c r="R466" i="1"/>
  <c r="F466" i="1"/>
  <c r="R465" i="1"/>
  <c r="F465" i="1"/>
  <c r="R464" i="1"/>
  <c r="F464" i="1"/>
  <c r="R463" i="1"/>
  <c r="F463" i="1"/>
  <c r="R462" i="1"/>
  <c r="F462" i="1"/>
  <c r="R461" i="1"/>
  <c r="F461" i="1"/>
  <c r="R460" i="1"/>
  <c r="F460" i="1"/>
  <c r="R459" i="1"/>
  <c r="F459" i="1"/>
  <c r="R458" i="1"/>
  <c r="F458" i="1"/>
  <c r="R457" i="1"/>
  <c r="F457" i="1"/>
  <c r="R456" i="1"/>
  <c r="F456" i="1"/>
  <c r="R455" i="1"/>
  <c r="F455" i="1"/>
  <c r="R454" i="1"/>
  <c r="F454" i="1"/>
  <c r="R453" i="1"/>
  <c r="F453" i="1"/>
  <c r="R452" i="1"/>
  <c r="F452" i="1"/>
  <c r="F451" i="1"/>
  <c r="R450" i="1"/>
  <c r="F450" i="1"/>
  <c r="R449" i="1"/>
  <c r="F449" i="1"/>
  <c r="R448" i="1"/>
  <c r="F448" i="1"/>
  <c r="R447" i="1"/>
  <c r="F447" i="1"/>
  <c r="R446" i="1"/>
  <c r="F446" i="1"/>
  <c r="R445" i="1"/>
  <c r="F445" i="1"/>
  <c r="R444" i="1"/>
  <c r="F444" i="1"/>
  <c r="R443" i="1"/>
  <c r="F443" i="1"/>
  <c r="R442" i="1"/>
  <c r="F442" i="1"/>
  <c r="R441" i="1"/>
  <c r="F441" i="1"/>
  <c r="R440" i="1"/>
  <c r="F440" i="1"/>
  <c r="R439" i="1"/>
  <c r="F439" i="1"/>
  <c r="R438" i="1"/>
  <c r="F438" i="1"/>
  <c r="R437" i="1"/>
  <c r="F437" i="1"/>
  <c r="R436" i="1"/>
  <c r="F436" i="1"/>
  <c r="R435" i="1"/>
  <c r="F435" i="1"/>
  <c r="F434" i="1"/>
  <c r="R433" i="1"/>
  <c r="F433" i="1"/>
  <c r="R432" i="1"/>
  <c r="F432" i="1"/>
  <c r="R431" i="1"/>
  <c r="F431" i="1"/>
  <c r="R430" i="1"/>
  <c r="F430" i="1"/>
  <c r="R429" i="1"/>
  <c r="F429" i="1"/>
  <c r="R428" i="1"/>
  <c r="F428" i="1"/>
  <c r="R427" i="1"/>
  <c r="F427" i="1"/>
  <c r="R426" i="1"/>
  <c r="F426" i="1"/>
  <c r="R425" i="1"/>
  <c r="F425" i="1"/>
  <c r="R424" i="1"/>
  <c r="F424" i="1"/>
  <c r="R423" i="1"/>
  <c r="F423" i="1"/>
  <c r="F422" i="1"/>
  <c r="R405" i="1"/>
  <c r="F405" i="1"/>
  <c r="R404" i="1"/>
  <c r="F404" i="1"/>
  <c r="R403" i="1"/>
  <c r="F403" i="1"/>
  <c r="R402" i="1"/>
  <c r="F402" i="1"/>
  <c r="R401" i="1"/>
  <c r="F401" i="1"/>
  <c r="F400" i="1"/>
  <c r="R399" i="1"/>
  <c r="F399" i="1"/>
  <c r="R398" i="1"/>
  <c r="F398" i="1"/>
  <c r="R397" i="1"/>
  <c r="F397" i="1"/>
  <c r="R396" i="1"/>
  <c r="F396" i="1"/>
  <c r="R393" i="1"/>
  <c r="F393" i="1"/>
  <c r="R392" i="1"/>
  <c r="F392" i="1"/>
  <c r="R391" i="1"/>
  <c r="F391" i="1"/>
  <c r="R390" i="1"/>
  <c r="F390" i="1"/>
  <c r="R389" i="1"/>
  <c r="F389" i="1"/>
  <c r="R388" i="1"/>
  <c r="F388" i="1"/>
  <c r="R376" i="1"/>
  <c r="F376" i="1"/>
  <c r="R375" i="1"/>
  <c r="F375" i="1"/>
  <c r="R374" i="1"/>
  <c r="F374" i="1"/>
  <c r="R373" i="1"/>
  <c r="F373" i="1"/>
  <c r="R372" i="1"/>
  <c r="F372" i="1"/>
  <c r="R371" i="1"/>
  <c r="F371" i="1"/>
  <c r="R370" i="1"/>
  <c r="F370" i="1"/>
  <c r="R369" i="1"/>
  <c r="F369" i="1"/>
  <c r="R368" i="1"/>
  <c r="F368" i="1"/>
  <c r="R367" i="1"/>
  <c r="F367" i="1"/>
  <c r="R366" i="1"/>
  <c r="F366" i="1"/>
  <c r="R365" i="1"/>
  <c r="F365" i="1"/>
  <c r="R364" i="1"/>
  <c r="F364" i="1"/>
  <c r="R363" i="1"/>
  <c r="F363" i="1"/>
  <c r="R362" i="1"/>
  <c r="F362" i="1"/>
  <c r="R361" i="1"/>
  <c r="F361" i="1"/>
  <c r="R360" i="1"/>
  <c r="F360" i="1"/>
  <c r="R359" i="1"/>
  <c r="F359" i="1"/>
  <c r="R357" i="1"/>
  <c r="F357" i="1"/>
  <c r="R356" i="1"/>
  <c r="F356" i="1"/>
  <c r="R355" i="1"/>
  <c r="F355" i="1"/>
  <c r="R354" i="1"/>
  <c r="F354" i="1"/>
  <c r="R353" i="1"/>
  <c r="F353" i="1"/>
  <c r="R352" i="1"/>
  <c r="F352" i="1"/>
  <c r="R351" i="1"/>
  <c r="F351" i="1"/>
  <c r="R350" i="1"/>
  <c r="F350" i="1"/>
  <c r="R349" i="1"/>
  <c r="F349" i="1"/>
  <c r="R347" i="1"/>
  <c r="F347" i="1"/>
  <c r="R346" i="1"/>
  <c r="F346" i="1"/>
  <c r="R345" i="1"/>
  <c r="F345" i="1"/>
  <c r="R344" i="1"/>
  <c r="F344" i="1"/>
  <c r="R343" i="1"/>
  <c r="F343" i="1"/>
  <c r="R342" i="1"/>
  <c r="F342" i="1"/>
  <c r="R341" i="1"/>
  <c r="F341" i="1"/>
  <c r="R340" i="1"/>
  <c r="F340" i="1"/>
  <c r="R339" i="1"/>
  <c r="F339" i="1"/>
  <c r="R338" i="1"/>
  <c r="F338" i="1"/>
  <c r="R337" i="1"/>
  <c r="F337" i="1"/>
  <c r="R336" i="1"/>
  <c r="F336" i="1"/>
  <c r="R335" i="1"/>
  <c r="F335" i="1"/>
  <c r="R334" i="1"/>
  <c r="F334" i="1"/>
  <c r="F329" i="1"/>
  <c r="F328" i="1"/>
  <c r="R327" i="1"/>
  <c r="F327" i="1"/>
  <c r="R326" i="1"/>
  <c r="F326" i="1"/>
  <c r="R322" i="1"/>
  <c r="F322" i="1"/>
  <c r="R321" i="1"/>
  <c r="F321" i="1"/>
  <c r="R318" i="1"/>
  <c r="F318" i="1"/>
  <c r="R317" i="1"/>
  <c r="F317" i="1"/>
  <c r="R316" i="1"/>
  <c r="F316" i="1"/>
  <c r="R315" i="1"/>
  <c r="F315" i="1"/>
  <c r="R314" i="1"/>
  <c r="F314" i="1"/>
  <c r="F302" i="1"/>
  <c r="F301" i="1"/>
  <c r="F300" i="1"/>
  <c r="F299" i="1"/>
  <c r="R298" i="1"/>
  <c r="F298" i="1"/>
  <c r="R297" i="1"/>
  <c r="F297" i="1"/>
  <c r="R296" i="1"/>
  <c r="F296" i="1"/>
  <c r="F295" i="1"/>
  <c r="R294" i="1"/>
  <c r="F294" i="1"/>
  <c r="R293" i="1"/>
  <c r="F293" i="1"/>
  <c r="R292" i="1"/>
  <c r="F292" i="1"/>
  <c r="F291" i="1"/>
  <c r="R290" i="1"/>
  <c r="F290" i="1"/>
  <c r="R289" i="1"/>
  <c r="F289" i="1"/>
  <c r="R288" i="1"/>
  <c r="F288" i="1"/>
  <c r="R237" i="1"/>
  <c r="F237" i="1"/>
  <c r="R236" i="1"/>
  <c r="F236" i="1"/>
  <c r="R235" i="1"/>
  <c r="F235" i="1"/>
  <c r="R234" i="1"/>
  <c r="F234" i="1"/>
  <c r="R233" i="1"/>
  <c r="F233" i="1"/>
  <c r="R232" i="1"/>
  <c r="F232" i="1"/>
  <c r="R231" i="1"/>
  <c r="F231" i="1"/>
  <c r="R230" i="1"/>
  <c r="F230" i="1"/>
  <c r="F229" i="1"/>
  <c r="R228" i="1"/>
  <c r="R227" i="1"/>
  <c r="R226" i="1"/>
  <c r="R224" i="1"/>
  <c r="R223" i="1"/>
  <c r="R222" i="1"/>
  <c r="R220" i="1"/>
  <c r="R219" i="1"/>
  <c r="R218" i="1"/>
  <c r="R217" i="1"/>
  <c r="R215" i="1"/>
  <c r="F215" i="1"/>
  <c r="R214" i="1"/>
  <c r="F214" i="1"/>
  <c r="R213" i="1"/>
  <c r="F213" i="1"/>
  <c r="R212" i="1"/>
  <c r="F212" i="1"/>
  <c r="R211" i="1"/>
  <c r="F211" i="1"/>
  <c r="R210" i="1"/>
  <c r="F210" i="1"/>
  <c r="F209" i="1"/>
  <c r="R208" i="1"/>
  <c r="F208" i="1"/>
  <c r="R207" i="1"/>
  <c r="F207" i="1"/>
  <c r="R206" i="1"/>
  <c r="F206" i="1"/>
  <c r="R205" i="1"/>
  <c r="F205" i="1"/>
  <c r="R204" i="1"/>
  <c r="F204" i="1"/>
  <c r="R203" i="1"/>
  <c r="F203" i="1"/>
  <c r="F202" i="1"/>
  <c r="R201" i="1"/>
  <c r="F201" i="1"/>
  <c r="R200" i="1"/>
  <c r="F200" i="1"/>
  <c r="R199" i="1"/>
  <c r="F199" i="1"/>
  <c r="F198" i="1"/>
  <c r="R89" i="1"/>
  <c r="F89" i="1"/>
  <c r="R88" i="1"/>
  <c r="F88" i="1"/>
  <c r="R87" i="1"/>
  <c r="F87" i="1"/>
  <c r="R86" i="1"/>
  <c r="F86" i="1"/>
  <c r="R85" i="1"/>
  <c r="F85" i="1"/>
  <c r="R84" i="1"/>
  <c r="F84" i="1"/>
  <c r="R83" i="1"/>
  <c r="F83" i="1"/>
  <c r="F78" i="1"/>
  <c r="R76" i="1" l="1"/>
  <c r="F76" i="1"/>
  <c r="R75" i="1"/>
  <c r="F75" i="1"/>
  <c r="R74" i="1"/>
  <c r="F74" i="1"/>
  <c r="R73" i="1"/>
  <c r="F73" i="1"/>
  <c r="R72" i="1"/>
  <c r="F72" i="1"/>
  <c r="R71" i="1"/>
  <c r="F71" i="1"/>
  <c r="R64" i="1"/>
  <c r="F64" i="1"/>
  <c r="R63" i="1"/>
  <c r="F63" i="1"/>
  <c r="R62" i="1"/>
  <c r="F62" i="1"/>
  <c r="R61" i="1"/>
  <c r="F61" i="1"/>
  <c r="R60" i="1"/>
  <c r="F60" i="1"/>
  <c r="R58" i="1"/>
  <c r="F58" i="1"/>
  <c r="R57" i="1"/>
  <c r="F57" i="1"/>
  <c r="R56" i="1"/>
  <c r="F56" i="1"/>
  <c r="R55" i="1"/>
  <c r="F55" i="1"/>
  <c r="R40" i="1"/>
  <c r="F40" i="1"/>
  <c r="R39" i="1"/>
  <c r="F39" i="1"/>
  <c r="R38" i="1"/>
  <c r="F38" i="1"/>
  <c r="R37" i="1"/>
  <c r="F37" i="1"/>
  <c r="R35" i="1"/>
  <c r="F35" i="1"/>
  <c r="R34" i="1"/>
  <c r="F34" i="1"/>
  <c r="R33" i="1"/>
  <c r="F33" i="1"/>
  <c r="R32" i="1"/>
  <c r="F32" i="1"/>
  <c r="R31" i="1"/>
  <c r="F31" i="1"/>
  <c r="R21" i="1"/>
  <c r="F21" i="1"/>
  <c r="R20" i="1"/>
  <c r="F20" i="1"/>
  <c r="R19" i="1"/>
  <c r="F19" i="1"/>
  <c r="R18" i="1"/>
  <c r="R17" i="1"/>
  <c r="F17" i="1"/>
  <c r="R16" i="1"/>
  <c r="F16" i="1"/>
  <c r="R14" i="1"/>
  <c r="F14" i="1"/>
  <c r="R13" i="1"/>
  <c r="F13" i="1"/>
  <c r="R12" i="1"/>
  <c r="F12" i="1"/>
  <c r="R10" i="1"/>
  <c r="F10" i="1"/>
  <c r="R9" i="1"/>
  <c r="F9" i="1"/>
  <c r="R7" i="1"/>
  <c r="F7" i="1"/>
  <c r="R6" i="1"/>
  <c r="F6" i="1"/>
  <c r="R5" i="1"/>
  <c r="F5" i="1"/>
</calcChain>
</file>

<file path=xl/sharedStrings.xml><?xml version="1.0" encoding="utf-8"?>
<sst xmlns="http://schemas.openxmlformats.org/spreadsheetml/2006/main" count="6055" uniqueCount="1266">
  <si>
    <t xml:space="preserve"> Typové označení</t>
  </si>
  <si>
    <t>EAN</t>
  </si>
  <si>
    <t>Popis zboží</t>
  </si>
  <si>
    <t>DPC
EUR bez DPH</t>
  </si>
  <si>
    <t>DPC
EUR s DPH</t>
  </si>
  <si>
    <t>Kategória elektrozariadenia</t>
  </si>
  <si>
    <t>Recyklač. poplatok bez DPH</t>
  </si>
  <si>
    <t>MJ</t>
  </si>
  <si>
    <t>Balení</t>
  </si>
  <si>
    <t>Celní sazebník</t>
  </si>
  <si>
    <t xml:space="preserve">Stát původu </t>
  </si>
  <si>
    <t>Dĺžka v mm</t>
  </si>
  <si>
    <t>Výška v mm</t>
  </si>
  <si>
    <t>Šírka v mm</t>
  </si>
  <si>
    <t>Plocha
(m2)</t>
  </si>
  <si>
    <t>Brutto hmotnost v kg</t>
  </si>
  <si>
    <t>Netto hmotnost v kg</t>
  </si>
  <si>
    <t>Energetická trieda</t>
  </si>
  <si>
    <t>Pozn.</t>
  </si>
  <si>
    <t>Balící specifikace</t>
  </si>
  <si>
    <t>Kód rabatovej skupiny</t>
  </si>
  <si>
    <t>Platnosť ceny od</t>
  </si>
  <si>
    <t>Platnosť ceny do</t>
  </si>
  <si>
    <t>Počet zákadných MJ v balení</t>
  </si>
  <si>
    <t>Počet zákadných MJ na palete</t>
  </si>
  <si>
    <t xml:space="preserve">Bezpečnostné listy </t>
  </si>
  <si>
    <t>Dáta pripravil</t>
  </si>
  <si>
    <t>TREND 5 VP</t>
  </si>
  <si>
    <t>horní závěsný beztlakový zásobníkový ohřívač s baterií 5 L, plastový kryt</t>
  </si>
  <si>
    <t>TREND 10 VP</t>
  </si>
  <si>
    <t>horní závěsný beztlakový zásobníkový ohřívač s baterií 10 L, plastový kryt</t>
  </si>
  <si>
    <t>TREND 15 VP</t>
  </si>
  <si>
    <t>horní závěsný beztlakový zásobníkový ohřívač s baterií 15 L, plastový kryt</t>
  </si>
  <si>
    <t>vrchní tlakový zásobníkový ohřívač</t>
  </si>
  <si>
    <t>TREND 5 AP</t>
  </si>
  <si>
    <t>horní závěsný tlakový zásobníkový ohřívač 5 L, plastový kryt</t>
  </si>
  <si>
    <t>TREND 10 AP</t>
  </si>
  <si>
    <t>horní závěsný tlakový zásobníkový ohřívač 10 L, plastový kryt</t>
  </si>
  <si>
    <t>spodní tlakový zásobníkový ohřívač</t>
  </si>
  <si>
    <t>TREND 5 P</t>
  </si>
  <si>
    <t>spodní závěsný tlakový zásobníkový ohřívač 5 L, plastový kryt</t>
  </si>
  <si>
    <t>TREND 10 P</t>
  </si>
  <si>
    <t>spodní závěsný tlakový zásobníkový ohřívač 10 L, plastový kryt</t>
  </si>
  <si>
    <t>TREND 15 P</t>
  </si>
  <si>
    <t>spodní závěsný tlakový zásobníkový ohřívač 15 L, plastový kryt</t>
  </si>
  <si>
    <t>nerezový spodní nerezový tlakový zásobníkový ohřívač</t>
  </si>
  <si>
    <t>TREND 5 N</t>
  </si>
  <si>
    <t>spodní závěsný tlakový zásobníkový ohřívač 5 L, NEREZ, bez poisteho ventilu</t>
  </si>
  <si>
    <t>elektrický horizontální, suché topení, anodový tester</t>
  </si>
  <si>
    <t>TREND 80 HM</t>
  </si>
  <si>
    <t xml:space="preserve"> 3800035743159  </t>
  </si>
  <si>
    <t>elektrický horizontální zásobníkový ohřívač 80 L, standardní ohřev</t>
  </si>
  <si>
    <t>TREND 100 HM</t>
  </si>
  <si>
    <t>elektrický horizontální zásobníkový ohřívač 100 L, standardní ohřev</t>
  </si>
  <si>
    <t>TREND 120 HM</t>
  </si>
  <si>
    <t>elektrický horizontální zásobníkový ohřívač 120 L, standardní ohřev</t>
  </si>
  <si>
    <t>TREND 150 HM</t>
  </si>
  <si>
    <t>elektrický horizontální zásobníkový ohřívač 150 L, standardní ohrev</t>
  </si>
  <si>
    <t>TREND 200 HM</t>
  </si>
  <si>
    <t>elektrický horizontální zásobníkový ohřívač 200 L, standardní ohrev</t>
  </si>
  <si>
    <t>kombinovaný vertikální, suché topení, anodový tester</t>
  </si>
  <si>
    <t>TREND 80 KL</t>
  </si>
  <si>
    <t>kombinovaný vertikální zásobníkový ohřívač 80 L, levé napojení, suchý ohřev</t>
  </si>
  <si>
    <t>TREND 80 KP</t>
  </si>
  <si>
    <t>kombinovaný vertikální zásobníkový ohřívač 80 L, pravé napojení, suchý ohřev</t>
  </si>
  <si>
    <t>TREND 120 KL</t>
  </si>
  <si>
    <t>kombinovaný vertikální zásobníkový ohřívač 120 L, levé napojení, suchý ohřev</t>
  </si>
  <si>
    <t>TREND 120 KP</t>
  </si>
  <si>
    <t>kombinovaný vertikální zásobníkový ohřívač 120 L, pravé napojení, suchý ohřev</t>
  </si>
  <si>
    <t>kombinovaný vertikální zásobníkový ohřívač 150 L, levé napojení, suchý ohřev</t>
  </si>
  <si>
    <t>kombinovaný vertikální zásobníkový ohřívač 150 L, pravé napojení, suchý ohřev</t>
  </si>
  <si>
    <t>kombinovaný vertikální zásobníkový ohřívač 200 L, levé napojení, suchý ohřev</t>
  </si>
  <si>
    <t>kombinovaný vertikální zásobníkový ohřívač 200 L, pravé napojení, suchý ohřev</t>
  </si>
  <si>
    <t>kombinovaný horizontální, suché topení, anodový tester</t>
  </si>
  <si>
    <t>TREND 80 HKM</t>
  </si>
  <si>
    <t>kombinovaný horizontální zásobníkový ohřívač 80 L, standardní ohřev</t>
  </si>
  <si>
    <t>TREND 120 HKM</t>
  </si>
  <si>
    <t>kombinovaný horizontální zásobníkový ohřívač 120 L, standardní ohřev</t>
  </si>
  <si>
    <t>TREND 150 HKM</t>
  </si>
  <si>
    <t>kombinovaný horizontální zásobníkový ohřívač 150 L, standardní ohřev</t>
  </si>
  <si>
    <t>TREND 200 HKM</t>
  </si>
  <si>
    <t>kombinovaný horizontální zásobníkový ohřívač 200 L, standardní ohřev</t>
  </si>
  <si>
    <t>stacionární nepřímotopní ohřívač vody pod kotel - horní vývody, kulaté provedení</t>
  </si>
  <si>
    <t>nepřímotopný vertikální zásobníkový ohřívač 150 L, horní vývody, kulatý design</t>
  </si>
  <si>
    <t>nepřímotopný vertikální zásobníkový ohřívač 200 L, horní vývody, kulatý design</t>
  </si>
  <si>
    <t>elektrický vertikální</t>
  </si>
  <si>
    <t>QSTYLE  30 ANTICALC</t>
  </si>
  <si>
    <t>elektrický vertikální zásobníkový ohřívač 29 L,  ANTICALC</t>
  </si>
  <si>
    <t>QSTYLE  50 ANTICALC</t>
  </si>
  <si>
    <t>elektrický vertikální zásobníkový ohřívač 45 L,  ANTICALC</t>
  </si>
  <si>
    <t>QSTYLE  80 ANTICALC</t>
  </si>
  <si>
    <t>elektrický vertikální zásobníkový ohřívač 77 L,  ANTICALC</t>
  </si>
  <si>
    <t>QSTYLE  80 SLIM ANTICALC</t>
  </si>
  <si>
    <t>elektrický vertikální zásobníkový ohřívač 77 L, ztenčení design,  ANTICALC</t>
  </si>
  <si>
    <t>QSTYLE  100 ANTICALC</t>
  </si>
  <si>
    <t>elektrický vertikální zásobníkový ohřívač 95 L,  ANTICALC</t>
  </si>
  <si>
    <t>QSTYLE  120 ANTICALC</t>
  </si>
  <si>
    <t>elektrický vertikální zásobníkový ohřívač 116 L,  ANTICALC</t>
  </si>
  <si>
    <t>5.5.2</t>
  </si>
  <si>
    <t>ks</t>
  </si>
  <si>
    <t>1ks</t>
  </si>
  <si>
    <t>BG</t>
  </si>
  <si>
    <t>A</t>
  </si>
  <si>
    <t>kartonová krabice</t>
  </si>
  <si>
    <t>TM</t>
  </si>
  <si>
    <t>nie</t>
  </si>
  <si>
    <t>CZ</t>
  </si>
  <si>
    <t>D</t>
  </si>
  <si>
    <t>DOPREDAJ</t>
  </si>
  <si>
    <t>4.4.1</t>
  </si>
  <si>
    <t>HU</t>
  </si>
  <si>
    <t>C</t>
  </si>
  <si>
    <t>kartonová krabice (nutný převoz na výšku)</t>
  </si>
  <si>
    <t>T</t>
  </si>
  <si>
    <t>NOVINKA</t>
  </si>
  <si>
    <t>B</t>
  </si>
  <si>
    <t>Q</t>
  </si>
  <si>
    <t xml:space="preserve"> </t>
  </si>
  <si>
    <t>akumulační nádrže, SMALT</t>
  </si>
  <si>
    <t>akumulační nádrž 200 L, smaltovaná, izolace</t>
  </si>
  <si>
    <t>Energy 300 AKE</t>
  </si>
  <si>
    <t>akumulační nádrž 300 L, smaltovaná, izolace</t>
  </si>
  <si>
    <t>akumulační nádrž 500 L, smaltovaná, izolace</t>
  </si>
  <si>
    <t>Energy 750 AKE</t>
  </si>
  <si>
    <t>Energy 1000 AKE</t>
  </si>
  <si>
    <t>Energy 1500 AKE</t>
  </si>
  <si>
    <t>akumulační nádrž 1500 L, smaltovaná, izolace</t>
  </si>
  <si>
    <t>Energy 2000 AKE</t>
  </si>
  <si>
    <t>akumulační nádrže s 1 výměníkem, BEZ SMALTU</t>
  </si>
  <si>
    <t>akumulační nádrže s 2 výměníky, BEZ SMALTU</t>
  </si>
  <si>
    <t>akumulační nádrže, BEZ SMALTU</t>
  </si>
  <si>
    <t>balené na samostatné paletě</t>
  </si>
  <si>
    <t>E</t>
  </si>
  <si>
    <t>AKE</t>
  </si>
  <si>
    <t>balené na samostatnej palete</t>
  </si>
  <si>
    <t>5.4.3</t>
  </si>
  <si>
    <t>bez obalu</t>
  </si>
  <si>
    <t>END</t>
  </si>
  <si>
    <t>na objednávku</t>
  </si>
  <si>
    <t>x</t>
  </si>
  <si>
    <t>beztlakové průtokové ohřívače vody s dřezovou baterií</t>
  </si>
  <si>
    <t>TD 135</t>
  </si>
  <si>
    <t>průtokový ohřívač vody beztlakový s výkonem 3,5kW včetně beztlakové dřezové baterie</t>
  </si>
  <si>
    <t>TD 150</t>
  </si>
  <si>
    <t>průtokový ohřívač vody beztlakový s výkonem 5,0kW včetně beztlakové dřezové baterie</t>
  </si>
  <si>
    <t>TD 165</t>
  </si>
  <si>
    <t>průtokový ohřívač vody beztlakový s výkonem 6,5kW včetně beztlakové dřezové baterie</t>
  </si>
  <si>
    <t>beztlakové průtokové ohřívače vody s dřezovou pákovou baterií</t>
  </si>
  <si>
    <t>TDP 135</t>
  </si>
  <si>
    <t>průtokový ohřívač vody beztlakový s výkonem 3,5kW včetně beztlakové dřezové pákové baterie</t>
  </si>
  <si>
    <t>TDP 150</t>
  </si>
  <si>
    <t>průtokový ohřívač vody beztlakový s výkonem 5,0kW včetně beztlakové dřezové pákové baterie</t>
  </si>
  <si>
    <t>TDP 165</t>
  </si>
  <si>
    <t>průtokový ohřívač vody beztlakový s výkonem 6,5kW včetně beztlakové dřezové pákové baterie</t>
  </si>
  <si>
    <t>beztlakové průtokové ohřívače vody bez baterie</t>
  </si>
  <si>
    <t>TM 135</t>
  </si>
  <si>
    <t>samostatný průtokový ohřívač vody beztlakový s výkonem 3,5kW</t>
  </si>
  <si>
    <t>TM 144</t>
  </si>
  <si>
    <t>samostatný průtokový ohřívač vody beztlakový s výkonem 4,4kW</t>
  </si>
  <si>
    <t>TM 155</t>
  </si>
  <si>
    <t>samostatný průtokový ohřívač vody beztlakový s výkonem 5,5kW</t>
  </si>
  <si>
    <t>tlakové průtokové ohřívače vody (jednofázové) bez baterie</t>
  </si>
  <si>
    <t>samostatný průtokový ohřívač vody tlakový s výkonem 3,5kW, jednofázový</t>
  </si>
  <si>
    <t>samostatný průtokový ohřívač vody tlakový s výkonem 4,4kW, jednofázový</t>
  </si>
  <si>
    <t>samostatný průtokový ohřívač vody tlakový s výkonem 5,5kW, jednofázový</t>
  </si>
  <si>
    <t>MLE 135</t>
  </si>
  <si>
    <t>MLE 144</t>
  </si>
  <si>
    <t>MLE 155</t>
  </si>
  <si>
    <t>tlakové průtokové ohřívače vody (třífázové)</t>
  </si>
  <si>
    <t>závěsný průtokový ohřívač vody tlakový s výkonem 9 kW</t>
  </si>
  <si>
    <t>závěsný průtokový ohřívač vody tlakový s výkonem 15 kW</t>
  </si>
  <si>
    <t>závěsný průtokový ohřívač vody tlakový s výkonem 21 kW</t>
  </si>
  <si>
    <t>BEZTLAKOVÉ VODOVODNÍ BATERIE</t>
  </si>
  <si>
    <t>vodovodní baterie beztlakové</t>
  </si>
  <si>
    <t xml:space="preserve">D </t>
  </si>
  <si>
    <t>baterie dřezová trojcestná</t>
  </si>
  <si>
    <t xml:space="preserve">D P </t>
  </si>
  <si>
    <t xml:space="preserve">baterie dřezová páková trojcestná </t>
  </si>
  <si>
    <t xml:space="preserve">S        </t>
  </si>
  <si>
    <t>baterie stojánková trojcestná</t>
  </si>
  <si>
    <t xml:space="preserve">S P DL </t>
  </si>
  <si>
    <t>baterie stojánková páková trojcestná dlouhé ramínko</t>
  </si>
  <si>
    <t xml:space="preserve">S P KR </t>
  </si>
  <si>
    <t>baterie stojánková páková trojcestná krátké ramínko</t>
  </si>
  <si>
    <t xml:space="preserve">SPR </t>
  </si>
  <si>
    <t xml:space="preserve">baterie sprchová trojcestná </t>
  </si>
  <si>
    <t xml:space="preserve">SPR P </t>
  </si>
  <si>
    <t>baterie sprchová trojcestná páková</t>
  </si>
  <si>
    <t>PO</t>
  </si>
  <si>
    <t>CU 518</t>
  </si>
  <si>
    <t>manuální elektronický termostat s teplotním čidlem podlahy</t>
  </si>
  <si>
    <t>CU 520T</t>
  </si>
  <si>
    <t>duální programovatelný termostat s teplotním čidlem podlahy a interiéru</t>
  </si>
  <si>
    <t>CU 550</t>
  </si>
  <si>
    <t xml:space="preserve">CU 550 termostat dotykový LCD programovatelný s teplotným čidlom podlahy a interiéru            </t>
  </si>
  <si>
    <t xml:space="preserve">Q-termo TF 170 (170W/m2) dvoužilová topná rohož pod vnitřní dlažbu, samostatná </t>
  </si>
  <si>
    <t>TF 170/1</t>
  </si>
  <si>
    <t>elektrická topná rohož s výkonem 170 W/m2, rozměr 1 m2</t>
  </si>
  <si>
    <t xml:space="preserve">TF 170/1,5 </t>
  </si>
  <si>
    <t>elektrická topná rohož s výkonem 170 W/m2, rozměr 1,5 m2</t>
  </si>
  <si>
    <t xml:space="preserve">TF 170/2 </t>
  </si>
  <si>
    <t>elektrická topná rohož s výkonem 170 W/m2, rozměr 2 m2</t>
  </si>
  <si>
    <t xml:space="preserve">TF 170/2,5 </t>
  </si>
  <si>
    <t>elektrická topná rohož s výkonem 170 W/m2, rozměr 2,5 m2</t>
  </si>
  <si>
    <t xml:space="preserve">TF 170/3 </t>
  </si>
  <si>
    <t>elektrická topná rohož s výkonem 170 W/m2, rozměr 3 m2</t>
  </si>
  <si>
    <t xml:space="preserve">TF 170/4 </t>
  </si>
  <si>
    <t>elektrická topná rohož s výkonem 170 W/m2, rozměr 4 m2</t>
  </si>
  <si>
    <t xml:space="preserve">TF 170/5 </t>
  </si>
  <si>
    <t>elektrická topná rohož s výkonem 170 W/m2, rozměr 5 m2</t>
  </si>
  <si>
    <t xml:space="preserve">TF 170/6 </t>
  </si>
  <si>
    <t>elektrická topná rohož s výkonem 170 W/m2, rozměr 6 m2</t>
  </si>
  <si>
    <t xml:space="preserve">TF 170/7 </t>
  </si>
  <si>
    <t>elektrická topná rohož s výkonem 170 W/m2, rozměr 7 m2</t>
  </si>
  <si>
    <t xml:space="preserve">TF 170/8 </t>
  </si>
  <si>
    <t>elektrická topná rohož s výkonem 170 W/m2, rozměr 8 m2</t>
  </si>
  <si>
    <t>TF 170/9</t>
  </si>
  <si>
    <t>elektrická topná rohož s výkonem 170 W/m2, rozměr 9 m2</t>
  </si>
  <si>
    <t>TF 170/10</t>
  </si>
  <si>
    <t>elektrická topná rohož s výkonem 170 W/m2, rozměr 10 m2</t>
  </si>
  <si>
    <t>TF 170/15</t>
  </si>
  <si>
    <t>elektrická topná rohož s výkonem 170 W/m2, rozměr 15 m2</t>
  </si>
  <si>
    <t>TF 170/20</t>
  </si>
  <si>
    <t>elektrická topná rohož s výkonem 170 W/m2, rozměr 20 m2</t>
  </si>
  <si>
    <t xml:space="preserve">Q-termo TF ALU 150 (150W/m2) topná hliníková fólie pro suchou montáž a pokládku přímo pod plovoucí podlahu, samostatná </t>
  </si>
  <si>
    <t>TF ALU 150/1</t>
  </si>
  <si>
    <t>elektrická topná rohož s výkonem 150 W/m2 aluminiová, rozměr 1 m2</t>
  </si>
  <si>
    <t>TF ALU 150/1,5</t>
  </si>
  <si>
    <t>elektrická topná rohož s výkonem 150 W/m2 aluminiová, rozměr 1,5 m2</t>
  </si>
  <si>
    <t>TF ALU 150/2</t>
  </si>
  <si>
    <t>elektrická topná rohož s výkonem 150 W/m2 aluminiová, rozměr 2 m2</t>
  </si>
  <si>
    <t>TF ALU 150/3</t>
  </si>
  <si>
    <t>elektrická topná rohož s výkonem 150 W/m2 aluminiová, rozměr 3 m2</t>
  </si>
  <si>
    <t>TF ALU 150/4</t>
  </si>
  <si>
    <t>elektrická topná rohož s výkonem 150 W/m2 aluminiová, rozměr 4 m2</t>
  </si>
  <si>
    <t>TF ALU 150/5</t>
  </si>
  <si>
    <t>elektrická topná rohož s výkonem 150 W/m2 aluminiová, rozměr 5 m2</t>
  </si>
  <si>
    <t>TF ALU 150/6</t>
  </si>
  <si>
    <t>elektrická topná rohož s výkonem 150 W/m2 aluminiová, rozměr 6 m2</t>
  </si>
  <si>
    <t>TF ALU 150/7</t>
  </si>
  <si>
    <t>elektrická topná rohož s výkonem 150 W/m2 aluminiová, rozměr 7 m2</t>
  </si>
  <si>
    <t>TF ALU 150/8</t>
  </si>
  <si>
    <t>elektrická topná rohož s výkonem 150 W/m2 aluminiová, rozměr 8 m2</t>
  </si>
  <si>
    <t>HC 18/8</t>
  </si>
  <si>
    <t>elektrický topný kabel dvoužilový s výkonem 18 W/m, délka 7,5 m</t>
  </si>
  <si>
    <t>HC 18/11</t>
  </si>
  <si>
    <t>elektrický topný kabel dvoužilový s výkonem 18 W/m, délka 11,1 m</t>
  </si>
  <si>
    <t>HC 18/15</t>
  </si>
  <si>
    <t>elektrický topný kabel dvoužilový s výkonem 18 W/m, délka 15,0 m</t>
  </si>
  <si>
    <t>HC 18/22</t>
  </si>
  <si>
    <t>elektrický topný kabel dvoužilový s výkonem 18 W/m, délka 22,2 m</t>
  </si>
  <si>
    <t>HC 18/30</t>
  </si>
  <si>
    <t>elektrický topný kabel dvoužilový s výkonem 18 W/m, délka 29,7 m</t>
  </si>
  <si>
    <t>HC 18/33</t>
  </si>
  <si>
    <t>elektrický topný kabel dvoužilový s výkonem 18 W/m, délka 33,3 m</t>
  </si>
  <si>
    <t>HC 18/38</t>
  </si>
  <si>
    <t>elektrický topný kabel dvoužilový s výkonem 18 W/m, délka 37,8 m</t>
  </si>
  <si>
    <t>HC 18/44</t>
  </si>
  <si>
    <t>elektrický topný kabel dvoužilový s výkonem 18 W/m, délka 44,4 m</t>
  </si>
  <si>
    <t>HC 18/52</t>
  </si>
  <si>
    <t>elektrický topný kabel dvoužilový s výkonem 18 W/m, délka 51,9 m</t>
  </si>
  <si>
    <t>HC 18/61</t>
  </si>
  <si>
    <t>elektrický topný kabel dvoužilový s výkonem 18 W/m, délka 61,1 m</t>
  </si>
  <si>
    <t>HC 18/68</t>
  </si>
  <si>
    <t>HC 18/74</t>
  </si>
  <si>
    <t>elektrický topný kabel dvoužilový s výkonem 18 W/m, délka 74,4 m</t>
  </si>
  <si>
    <t>HC 18/84</t>
  </si>
  <si>
    <t>elektrický topný kabel dvoužilový s výkonem 18 W/m, délka 84,3 m</t>
  </si>
  <si>
    <t>HC 18/90</t>
  </si>
  <si>
    <t>elektrický topný kabel dvoužilový s výkonem 18 W/m, délka 90,3 m</t>
  </si>
  <si>
    <t>HC 18/106</t>
  </si>
  <si>
    <t>elektrický topný kabel dvoužilový s výkonem 18 W/m, délka 105,6 m</t>
  </si>
  <si>
    <t>HC 18/119</t>
  </si>
  <si>
    <t>elektrický topný kabel dvoužilový s výkonem 18 W/m, délka 118,6 m</t>
  </si>
  <si>
    <t>HC 18/128</t>
  </si>
  <si>
    <t>elektrický topný kabel dvoužilový s výkonem 18 W/m, délka 127,5 m</t>
  </si>
  <si>
    <t>HC 18/154</t>
  </si>
  <si>
    <t>elektrický topný kabel dvoužilový s výkonem 18 W/m, délka 154,2 m</t>
  </si>
  <si>
    <t>regulace pro otápění potrubí a venkovní aplikace</t>
  </si>
  <si>
    <t>UTR 20</t>
  </si>
  <si>
    <t>manuální termostat s možností dálkového čidla, teplotní rozsah -40...+20°C</t>
  </si>
  <si>
    <t>UTR 60</t>
  </si>
  <si>
    <t>manuální termostat s možností dálkového čidla, teplotní rozsah 0...+60°C</t>
  </si>
  <si>
    <t>FTR - E 3121</t>
  </si>
  <si>
    <t>bimetalový prostorový termostat na ochranu proti mrazu k venkovním aplikacím</t>
  </si>
  <si>
    <t>DTR - E 3102</t>
  </si>
  <si>
    <t>bimetalový dvojitý prostorový termostat na ochranu proti mrazu k venkovním aplikacím</t>
  </si>
  <si>
    <t>TVR 292</t>
  </si>
  <si>
    <t>manuální termostat s možností dálkového čidla, digitální displej, do DIN lišty, teplotní rozsah -29...+90°C</t>
  </si>
  <si>
    <t>TVR 295</t>
  </si>
  <si>
    <t>programovatelný termostat s možností dálkového čidla, digitální displej, do DIN lišty, teplotní rozsah -30...+120°C</t>
  </si>
  <si>
    <t>uni čidlo UTR 1,5m</t>
  </si>
  <si>
    <t>univerzální čidlo pro termostat UTR, délka 1,5 m</t>
  </si>
  <si>
    <t>uni čidlo UTR 4m</t>
  </si>
  <si>
    <t>univerzální čidlo pro termostat UTR, délka 4 m</t>
  </si>
  <si>
    <t>potr. čidlo UTR 1,5m</t>
  </si>
  <si>
    <t>příložné čidlo na potrubí pro termostat UTR, délka 1,5 m</t>
  </si>
  <si>
    <t>pros. čidlo UTR 1,5m</t>
  </si>
  <si>
    <t>prostorové čidlo pro termostat UTR, délka 1,5 m</t>
  </si>
  <si>
    <t>venkovní regulační jednotky</t>
  </si>
  <si>
    <t>EM 524 90</t>
  </si>
  <si>
    <t>venkovní regulační dvouzónová jednotka - řídí plochu i střechu současně a nezávisle</t>
  </si>
  <si>
    <t>ESD 524 003</t>
  </si>
  <si>
    <t>odkvapový snímač vlhkosti (čidlo ledu a sněhu) k reg. EM 524 89 a EM 524 90, délka 4 m</t>
  </si>
  <si>
    <t>TFD 524 004</t>
  </si>
  <si>
    <t>čidlo teploty pro střešní aplikace k reg. EM 524 89 a EM 524 90, délka 4 m</t>
  </si>
  <si>
    <t>ESF 524 011</t>
  </si>
  <si>
    <t>otápěné snímač vlhkosti (čidlo ledu a sněhu) pro plochy k reg. EM 524 89 a EM 524 90, délka 15 m</t>
  </si>
  <si>
    <t>TFF 524 012</t>
  </si>
  <si>
    <t>kombinované čidlo teploty a vlhkosti pro plochy k reg. EM 524 89 a EM 524 90, délka 15 m</t>
  </si>
  <si>
    <t>Q-termo ESM 300 (300 W/m2) 50cm topná rohož pro venkovní použití - pro rozmrazování příjezdů, schodů a chodníků (pod venkovní dlažbu)</t>
  </si>
  <si>
    <t>ESM 300/1</t>
  </si>
  <si>
    <t>elektrická topná rohož venkovní s výkonem 300 W/m2, rozměr 1 m2</t>
  </si>
  <si>
    <t>ESM 300/1,5</t>
  </si>
  <si>
    <t>elektrická topná rohož venkovní s výkonem 300 W/m2, rozměr 1,5 m2</t>
  </si>
  <si>
    <t>ESM 300/2</t>
  </si>
  <si>
    <t>elektrická topná rohož venkovní s výkonem 300 W/m2, rozměr 2 m2</t>
  </si>
  <si>
    <t>ESM 300/4</t>
  </si>
  <si>
    <t>elektrická topná rohož venkovní s výkonem 300 W/m2, rozměr 4 m2</t>
  </si>
  <si>
    <t>ESM 300/5</t>
  </si>
  <si>
    <t>elektrická topná rohož venkovní s výkonem 300 W/m2, rozměr 5 m2</t>
  </si>
  <si>
    <t>ESM 300/6</t>
  </si>
  <si>
    <t>elektrická topná rohož venkovní s výkonem 300 W/m2, rozměr 6 m2</t>
  </si>
  <si>
    <t>ESM 300/8</t>
  </si>
  <si>
    <t>elektrická topná rohož venkovní s výkonem 300 W/m2, rozměr 8 m2</t>
  </si>
  <si>
    <t>ESM 300/10</t>
  </si>
  <si>
    <t>elektrická topná rohož venkovní s výkonem 300 W/m2, rozměr 10 m2</t>
  </si>
  <si>
    <t>ESM 300/12</t>
  </si>
  <si>
    <t>elektrická topná rohož venkovní s výkonem 300 W/m2, rozměr 12 m2</t>
  </si>
  <si>
    <t>ESM 300/14</t>
  </si>
  <si>
    <t>elektrická topná rohož venkovní s výkonem 300 W/m2, rozměr 14 m2</t>
  </si>
  <si>
    <t>ESM 300/16</t>
  </si>
  <si>
    <t>elektrická topná rohož venkovní s výkonem 300 W/m2, rozměr 16 m2</t>
  </si>
  <si>
    <t>Q-termo ESOHC 30 (30W/m) topný kabel jednostranné napájení na 230V - speciální konstrukce proti namrzání střech a okapů</t>
  </si>
  <si>
    <t>ESOHC 30/6</t>
  </si>
  <si>
    <t>elektrický venkovní topný kabel dvoužilový s výkonem 30 W/m, délka 6 m</t>
  </si>
  <si>
    <t>ESOHC 30/10</t>
  </si>
  <si>
    <t>elektrický venkovní topný kabel dvoužilový s výkonem 30 W/m, délka 10 m</t>
  </si>
  <si>
    <t>ESOHC 30/16</t>
  </si>
  <si>
    <t>elektrický venkovní topný kabel dvoužilový s výkonem 30 W/m, délka 16 m</t>
  </si>
  <si>
    <t>ESOHC 30/21</t>
  </si>
  <si>
    <t>elektrický venkovní topný kabel dvoužilový s výkonem 30 W/m, délka 21 m</t>
  </si>
  <si>
    <t>ESOHC 30/25</t>
  </si>
  <si>
    <t>elektrický venkovní topný kabel dvoužilový s výkonem 30 W/m, délka 25 m</t>
  </si>
  <si>
    <t>ESOHC 30/32</t>
  </si>
  <si>
    <t>elektrický venkovní topný kabel dvoužilový s výkonem 30 W/m, délka 32 m</t>
  </si>
  <si>
    <t>ESOHC 30/41</t>
  </si>
  <si>
    <t>elektrický venkovní topný kabel dvoužilový s výkonem 30 W/m, délka 41 m</t>
  </si>
  <si>
    <t>ESOHC 30/49</t>
  </si>
  <si>
    <t>elektrický venkovní topný kabel dvoužilový s výkonem 30 W/m, délka 49 m</t>
  </si>
  <si>
    <t>ESOHC 30/57</t>
  </si>
  <si>
    <t>elektrický venkovní topný kabel dvoužilový s výkonem 30 W/m, délka 57 m</t>
  </si>
  <si>
    <t>ESOHC 30/70</t>
  </si>
  <si>
    <t>elektrický venkovní topný kabel dvoužilový s výkonem 30 W/m, délka 70 m</t>
  </si>
  <si>
    <t>ESOHC 30/82</t>
  </si>
  <si>
    <t>elektrický venkovní topný kabel dvoužilový s výkonem 30 W/m, délka 82 m</t>
  </si>
  <si>
    <t>ESOHC 30/98</t>
  </si>
  <si>
    <t>elektrický venkovní topný kabel dvoužilový s výkonem 30 W/m, délka 98 m</t>
  </si>
  <si>
    <t>ESOHC 30/112</t>
  </si>
  <si>
    <t>elektrický venkovní topný kabel dvoužilový s výkonem 30 W/m, délka 112 m</t>
  </si>
  <si>
    <t>ESOHC 30/125</t>
  </si>
  <si>
    <t>elektrický venkovní topný kabel dvoužilový s výkonem 30 W/m, délka 125 m</t>
  </si>
  <si>
    <t>ESOHC 30/140</t>
  </si>
  <si>
    <t>elektrický venkovní topný kabel dvoužilový s výkonem 30 W/m, délka 144 m</t>
  </si>
  <si>
    <t>ESOHC 30/160</t>
  </si>
  <si>
    <t>elektrický venkovní topný kabel dvoužilový s výkonem 30 W/m, délka 160 m</t>
  </si>
  <si>
    <t>Q-termo ESOHC 20 (20W/m) topný kabel jednostranné napájení - speciální konstrukce proti namrzání střech a okapů</t>
  </si>
  <si>
    <t>ESOHC 20/8</t>
  </si>
  <si>
    <t>elektrický venkovní topný kabel dvoužilový s výkonem 20 W/m, délka 7,5 m</t>
  </si>
  <si>
    <t>ESOHC 20/13</t>
  </si>
  <si>
    <t>elektrický venkovní topný kabel dvoužilový s výkonem 20 W/m, délka 12,5 m</t>
  </si>
  <si>
    <t>ESOHC 20/19</t>
  </si>
  <si>
    <t>elektrický venkovní topný kabel dvoužilový s výkonem 20 W/m, délka 18,5 m</t>
  </si>
  <si>
    <t>ESOHC 20/25</t>
  </si>
  <si>
    <t>elektrický venkovní topný kabel dvoužilový s výkonem 20 W/m, délka 25 m</t>
  </si>
  <si>
    <t>ESOHC 20/31</t>
  </si>
  <si>
    <t>elektrický venkovní topný kabel dvoužilový s výkonem 20 W/m, délka 31 m</t>
  </si>
  <si>
    <t>ESOHC 20/40</t>
  </si>
  <si>
    <t>elektrický venkovní topný kabel dvoužilový s výkonem 20 W/m, délka 40 m</t>
  </si>
  <si>
    <t>ESOHC 20/50</t>
  </si>
  <si>
    <t>elektrický venkovní topný kabel dvoužilový s výkonem 20 W/m, délka 50 m</t>
  </si>
  <si>
    <t>ESOHC 20/60</t>
  </si>
  <si>
    <t>elektrický venkovní topný kabel dvoužilový s výkonem 20 W/m, délka 60 m</t>
  </si>
  <si>
    <t>ESOHC 20/70</t>
  </si>
  <si>
    <t>elektrický venkovní topný kabel dvoužilový s výkonem 20 W/m, délka 70 m</t>
  </si>
  <si>
    <t>ESOHC 20/85</t>
  </si>
  <si>
    <t>elektrický venkovní topný kabel dvoužilový s výkonem 20 W/m, délka 85 m</t>
  </si>
  <si>
    <t>ESOHC 20/100</t>
  </si>
  <si>
    <t>elektrický venkovní topný kabel dvoužilový s výkonem 20 W/m, délka 100 m</t>
  </si>
  <si>
    <t>ESOHC 20/120</t>
  </si>
  <si>
    <t>elektrický venkovní topný kabel dvoužilový s výkonem 20 W/m, délka 120 m</t>
  </si>
  <si>
    <t>ESOHC 20/135</t>
  </si>
  <si>
    <t>elektrický venkovní topný kabel dvoužilový s výkonem 20 W/m, délka 135 m</t>
  </si>
  <si>
    <t>ESOHC 20/150</t>
  </si>
  <si>
    <t>elektrický venkovní topný kabel dvoužilový s výkonem 20 W/m, délka 150 m</t>
  </si>
  <si>
    <t>ESOHC 20/170</t>
  </si>
  <si>
    <t>elektrický venkovní topný kabel dvoužilový s výkonem 20 W/m, délka 170 m</t>
  </si>
  <si>
    <t>ESOHC 20/195</t>
  </si>
  <si>
    <t>elektrický venkovní topný kabel dvoužilový s výkonem 20 W/m, délka 195 m</t>
  </si>
  <si>
    <t>montáźní doplňky pro vnitřní a venkovní aplikace</t>
  </si>
  <si>
    <t>FIXP 25</t>
  </si>
  <si>
    <t>ocelový pásek - uchycení topných kabelů k podložce, délka 25m</t>
  </si>
  <si>
    <t>OK U</t>
  </si>
  <si>
    <t>okapový úchyt - uchycení topného kabelu v okapech o Ø 90 - 180 mm, 25 ks</t>
  </si>
  <si>
    <t>MP P</t>
  </si>
  <si>
    <t>montážní páska plastová - uchycení topného kabelu na plochu, délka 1m</t>
  </si>
  <si>
    <t>DISU 25</t>
  </si>
  <si>
    <t>distancní úchyt - udržuje rozteč kabelů na střeše, okapu, žlabu, svodu, 25 ks</t>
  </si>
  <si>
    <t>NUKO</t>
  </si>
  <si>
    <t>nožičky k el. konevktorum TX a T17, kolečkové, sada</t>
  </si>
  <si>
    <t>5.3.3</t>
  </si>
  <si>
    <t>PL</t>
  </si>
  <si>
    <t>RK</t>
  </si>
  <si>
    <t>kartonová krabice, balicí fólie</t>
  </si>
  <si>
    <t>balicí fólie, papírová navíjecí cívka</t>
  </si>
  <si>
    <t>4.1.1</t>
  </si>
  <si>
    <t>K</t>
  </si>
  <si>
    <t>1 ks</t>
  </si>
  <si>
    <t>igelitový pytlík</t>
  </si>
  <si>
    <t>ELEKTRO KOTLE</t>
  </si>
  <si>
    <t>nástěnné elektrické kotle s elektronickým  ovládáním, ekvitermika</t>
  </si>
  <si>
    <t>ELW</t>
  </si>
  <si>
    <t>komínové kouřovody a příslušenství, průměr 150 mm</t>
  </si>
  <si>
    <t>DR 150/250</t>
  </si>
  <si>
    <t>DR 150/500</t>
  </si>
  <si>
    <t>DR 150/1000</t>
  </si>
  <si>
    <t>DRKL 150/250</t>
  </si>
  <si>
    <t>DRKL 150/500</t>
  </si>
  <si>
    <t>dymová roura, délka 500mm, průměr 150mm, tloušťka 2mm, s klapkou</t>
  </si>
  <si>
    <t>DRKL 150/1000</t>
  </si>
  <si>
    <t>dymová roura, délka 1000mm, průměr 150mm, tloušťka 2mm, s klapkou</t>
  </si>
  <si>
    <t>DK 150/45</t>
  </si>
  <si>
    <t>DKN 150/0-90</t>
  </si>
  <si>
    <t>DKCO 150/90</t>
  </si>
  <si>
    <t>DKCO 150/45</t>
  </si>
  <si>
    <t>dymové koleno s čistícim otvorem,  150/45°, tloušťka 2mm</t>
  </si>
  <si>
    <t>DKCOKL 150/90</t>
  </si>
  <si>
    <t>dymové koleno s čistícim otvorem a klapkou,  150/90°, tloušťka 2mm</t>
  </si>
  <si>
    <t>DZ 150</t>
  </si>
  <si>
    <t>dymový zděř, průměr 150mm,  tloušťka 2mm</t>
  </si>
  <si>
    <t>DZDV 150</t>
  </si>
  <si>
    <t>DRU 150</t>
  </si>
  <si>
    <t>DV 150</t>
  </si>
  <si>
    <t>dymové víčko , průměr 150mm</t>
  </si>
  <si>
    <t>komínové kouřovody a příslušenství, průměr 180 mm</t>
  </si>
  <si>
    <t>DR 180/250</t>
  </si>
  <si>
    <t>DR 180/500</t>
  </si>
  <si>
    <t>DR 180/1000</t>
  </si>
  <si>
    <t>DRKL 180/250</t>
  </si>
  <si>
    <t>DRKL 180/1000</t>
  </si>
  <si>
    <t>dymová roura, délka 1000mm, průměr 180mm, tloušťka 2mm, s klapkou</t>
  </si>
  <si>
    <t>DK 180/45</t>
  </si>
  <si>
    <t>DKN 180/0-90</t>
  </si>
  <si>
    <t>DKNCO 180/0-90</t>
  </si>
  <si>
    <t>dymové koleno nastavitelné, čistíci otvor,  180/0-90°, tloušťka 2mm</t>
  </si>
  <si>
    <t>DKCO 180/90</t>
  </si>
  <si>
    <t>DKCO 180/45</t>
  </si>
  <si>
    <t>dymové koleno s čistícim otvorem,  180/45°, tloušťka 2mm</t>
  </si>
  <si>
    <t>DKCOKL 180/90</t>
  </si>
  <si>
    <t>dymové koleno s čistícim otvorem a klapkou,  180/90°, tloušťka 2mm</t>
  </si>
  <si>
    <t>DZ 180</t>
  </si>
  <si>
    <t>dymový zděř, průměr 180mm,  tloušťka 2mm</t>
  </si>
  <si>
    <t>DZDV 180</t>
  </si>
  <si>
    <t>DRU 180</t>
  </si>
  <si>
    <t>dymová růžice , průměr 180mm</t>
  </si>
  <si>
    <t>DV 180</t>
  </si>
  <si>
    <t>dymové víčko , průměr 180mm</t>
  </si>
  <si>
    <t>komínové kouřovody a příslušenství, průměr 200 mm</t>
  </si>
  <si>
    <t>DR 200/250</t>
  </si>
  <si>
    <t>DR 200/500</t>
  </si>
  <si>
    <t>DR 200/1000</t>
  </si>
  <si>
    <t>DRKL 200/250</t>
  </si>
  <si>
    <t>DK 200/90</t>
  </si>
  <si>
    <t>dymové koleno,  200/90°, tloušťka 2mm</t>
  </si>
  <si>
    <t>DK 200/45</t>
  </si>
  <si>
    <t>DKN 200/0-90</t>
  </si>
  <si>
    <t>DKNCO 200/0-90</t>
  </si>
  <si>
    <t>dymové koleno nastavitelné, čistíci otvor,  200/0-90°, tloušťka 2mm</t>
  </si>
  <si>
    <t>DKCO 200/90</t>
  </si>
  <si>
    <t>DKCOKL 200/90</t>
  </si>
  <si>
    <t>dymové koleno s čistícim otvorem a klapkou,  200/90°, tloušťka 2mm</t>
  </si>
  <si>
    <t>DZDV 200</t>
  </si>
  <si>
    <t>DRU 200</t>
  </si>
  <si>
    <t>dymová růžice , průměr 200mm</t>
  </si>
  <si>
    <t>DV 200</t>
  </si>
  <si>
    <t>dymové víčko , průměr 200mm</t>
  </si>
  <si>
    <t>ostatní příslušenství k kouřovodem</t>
  </si>
  <si>
    <t>DRED 180/150</t>
  </si>
  <si>
    <t>redukcia k dymovodom 180/150</t>
  </si>
  <si>
    <t>DRED 200/180</t>
  </si>
  <si>
    <t>redukcia k dymovodom 200/180</t>
  </si>
  <si>
    <t>DRED 200/150</t>
  </si>
  <si>
    <t>redukcia k dymovodom 200/150</t>
  </si>
  <si>
    <t>DPRECH 200/150</t>
  </si>
  <si>
    <t>prechodka SCHIEDEL k dymovodom 200/150</t>
  </si>
  <si>
    <t>komínové dymovody a príslušenstvo, priemer 160 mm</t>
  </si>
  <si>
    <t>PRECH 200/160</t>
  </si>
  <si>
    <t>Prechodka 200/160 mm</t>
  </si>
  <si>
    <t>PRECH 180/160</t>
  </si>
  <si>
    <t>Prechodka 180/160 mm</t>
  </si>
  <si>
    <t>DRED 200/160</t>
  </si>
  <si>
    <t>DRED 180/160</t>
  </si>
  <si>
    <t>DRED 150/160</t>
  </si>
  <si>
    <t>DR 160/250</t>
  </si>
  <si>
    <t>DR 160/500</t>
  </si>
  <si>
    <t>8588005818575</t>
  </si>
  <si>
    <t>DR 160/1000</t>
  </si>
  <si>
    <t>8588005818568</t>
  </si>
  <si>
    <t>DRKL 160/250</t>
  </si>
  <si>
    <t>DRKL 160/500</t>
  </si>
  <si>
    <t xml:space="preserve">Dymová rúra dĺžka 500 mm, priemer 160 mm hrúbka 2 mm s klapkou </t>
  </si>
  <si>
    <t>DRKL 160/1000</t>
  </si>
  <si>
    <t>Dymová rúra dĺžka 1000 mm, priemer 160 mm hrúbka 2 mm s klapkou</t>
  </si>
  <si>
    <t>DK 160/45</t>
  </si>
  <si>
    <t>DKN 160/0-90</t>
  </si>
  <si>
    <t>DKCO 160/90</t>
  </si>
  <si>
    <t>DKCOKL 160/90</t>
  </si>
  <si>
    <t>Dymové koleno s čistiacim otvorom a klapkou,  160/90°, hrúbka 2 mm</t>
  </si>
  <si>
    <t>DZ 160</t>
  </si>
  <si>
    <t>Dymová zder, priemer 160 mm,  hrúbka 2mm</t>
  </si>
  <si>
    <t>DZDV 160</t>
  </si>
  <si>
    <t>DRU 160</t>
  </si>
  <si>
    <t>Dymová ružica , priemer 160 mm</t>
  </si>
  <si>
    <t>DRCO 160/250</t>
  </si>
  <si>
    <t>Dymová rúra dĺžka 250 mm, priemer 160 mm hrúbka 2 mm s čistiacim otvorom</t>
  </si>
  <si>
    <t>DRCO 160/500</t>
  </si>
  <si>
    <t>Dymová rúra dĺžka 500 mm, priemer 160 mm hrúbka 2 mm s čistiacim otvorom</t>
  </si>
  <si>
    <t>DRCO 160/1000</t>
  </si>
  <si>
    <t>Dymová rúra dĺžka 1000 mm, priemer 160 mm hrúbka 2 mm s čistiacim otvorom</t>
  </si>
  <si>
    <t>SR</t>
  </si>
  <si>
    <t>fólie</t>
  </si>
  <si>
    <t>DYMOVODY</t>
  </si>
  <si>
    <t>TREND 5 N / 600</t>
  </si>
  <si>
    <t>TREND 5 AN</t>
  </si>
  <si>
    <t>TREND 10 N</t>
  </si>
  <si>
    <t>TREND 10 N / 600</t>
  </si>
  <si>
    <t>TREND 10 AN</t>
  </si>
  <si>
    <t>vrchní závěsný tlakový zásobníkový ohřívač 10 L, NEREZ, bez poisteho ventilu</t>
  </si>
  <si>
    <t>spodní závěsný tlakový zásobníkový ohřívač 10 L, NEREZ, bez poisteho ventilu s 600 W špirálou</t>
  </si>
  <si>
    <t>spodní závěsný tlakový zásobníkový ohřívač 10 L, NEREZ, bez poisteho ventilu</t>
  </si>
  <si>
    <t>vrchní závěsný tlakový zásobníkový ohřívač 5 L, NEREZ, bez poisteho ventilu</t>
  </si>
  <si>
    <t>spodní závěsný tlakový zásobníkový ohřívač 5 L, NEREZ, bez poisteho ventilu s 600 W špirálou</t>
  </si>
  <si>
    <t>CU 560 s WIFI</t>
  </si>
  <si>
    <t>TREND 150 BKOX</t>
  </si>
  <si>
    <t>TREND 200 BKOX</t>
  </si>
  <si>
    <t>akumulační nádrž 2000 L, smaltovaná, izolace</t>
  </si>
  <si>
    <t>NA OBJEDNÁVKU</t>
  </si>
  <si>
    <t xml:space="preserve">CU 560 termostat dotykový LCD programovatelný s teplotným čidlom podlahy a interiéru s WIFI pripojením       </t>
  </si>
  <si>
    <t>TREND 80 BKOX</t>
  </si>
  <si>
    <t>3800035728248</t>
  </si>
  <si>
    <t>nepřímotopný vertikální zásobníkový ohřívač, horné vývody,75 l, kulatý design</t>
  </si>
  <si>
    <t>TREND 100 BKOX</t>
  </si>
  <si>
    <t>3800035728255</t>
  </si>
  <si>
    <t>nepřímotopný vertikální zásobníkový ohřívač, horné vývody, 89 l, kulatý design</t>
  </si>
  <si>
    <t>TREND 120 BKOX</t>
  </si>
  <si>
    <t>3800035728262</t>
  </si>
  <si>
    <t>nepřímotopný vertikální zásobníkový ohřívač, horné vývody, 108 l, kulatý design</t>
  </si>
  <si>
    <t>3800035773866</t>
  </si>
  <si>
    <t>Energy 200S AKE</t>
  </si>
  <si>
    <t>Energy 500S AKE</t>
  </si>
  <si>
    <t>Energy 750 AKU</t>
  </si>
  <si>
    <t>Energy 1000 AKU</t>
  </si>
  <si>
    <t>Energy 300 AKU V1</t>
  </si>
  <si>
    <t>akumulační nádrž 264 L, nesmaltovaná, 1 tepelný výměník</t>
  </si>
  <si>
    <t>Energy 750 AKU V1</t>
  </si>
  <si>
    <t>Energy 300 AKU V2</t>
  </si>
  <si>
    <t>akumulační nádrž 258 L, nesmaltovaná, 2 tepelné výměníky</t>
  </si>
  <si>
    <t>Energy 500 AKU V2</t>
  </si>
  <si>
    <t>akumulační nádrž 465 L, nesmaltovaná, 2 tepelné výměníky</t>
  </si>
  <si>
    <t>Energy 750 AKU V2</t>
  </si>
  <si>
    <t>Energy 150 V03/S</t>
  </si>
  <si>
    <t>stacionární zásobník  TUV (vody) 147 L,  SMALT s izolací, (3)</t>
  </si>
  <si>
    <t>Energy 200 V03/S</t>
  </si>
  <si>
    <t>stacionární zásobník  TUV (vody) 193 L,  SMALT s izolací, (3)</t>
  </si>
  <si>
    <t>Energy 300 V09/S</t>
  </si>
  <si>
    <t>stacionární zásobník  TUV (vody)  272 L,  SMALT s izolací, (3x3)</t>
  </si>
  <si>
    <t xml:space="preserve">ENERGY E 150 SMV1/0           </t>
  </si>
  <si>
    <t xml:space="preserve">ENERGY E 200 SMV1/0           </t>
  </si>
  <si>
    <t xml:space="preserve">ENERGY E 300 SMV1/0           </t>
  </si>
  <si>
    <t xml:space="preserve">ENERGY E 500 SMV1/0           </t>
  </si>
  <si>
    <t xml:space="preserve">ENERGY E  200 SDV2/0            </t>
  </si>
  <si>
    <t>ENERGY E  300 SDV2/0     </t>
  </si>
  <si>
    <t xml:space="preserve">ENERGY E  500 SDV2/0            </t>
  </si>
  <si>
    <t xml:space="preserve">ENERGY E  200 SDV1/0            </t>
  </si>
  <si>
    <t xml:space="preserve">ENERGY E  300 SDV1/0            </t>
  </si>
  <si>
    <t xml:space="preserve">ENERGY E  500 SDV1/0            </t>
  </si>
  <si>
    <t>Topné teleso T 2kW/230V</t>
  </si>
  <si>
    <t xml:space="preserve">ND Vykurovacie teleso W  2kW/230V s regulátorom pre ENERGY </t>
  </si>
  <si>
    <t xml:space="preserve">Topné teleso  T 3kW/230V             </t>
  </si>
  <si>
    <t xml:space="preserve">ND Vykurovacie teleso W  3kW/230V s regulátorom pre ENERGY </t>
  </si>
  <si>
    <t xml:space="preserve">Topné teleso T 3kW/400V       </t>
  </si>
  <si>
    <t>8588005819626</t>
  </si>
  <si>
    <t xml:space="preserve">ND Vykurovacie teleso W  3kW/400V s regulátorom pre ENERGY </t>
  </si>
  <si>
    <t>Topné teleso T 4,5kW/400V</t>
  </si>
  <si>
    <t xml:space="preserve">ND Vykurovacie teleso W  4,5kW/400V s regulátorom pre ENERGY </t>
  </si>
  <si>
    <t>Topné teleso  T 6kW/400V</t>
  </si>
  <si>
    <t xml:space="preserve">ND Vykurovacie teleso W  6kW/400V s regulátorom pre ENERGY </t>
  </si>
  <si>
    <t xml:space="preserve">Topné teleso  T 9kW/400V       </t>
  </si>
  <si>
    <t xml:space="preserve">ND Vykurovacie teleso W  9kW/400V s regulátorom pre ENERGY </t>
  </si>
  <si>
    <t>8588005819640</t>
  </si>
  <si>
    <t>Energy 60 AKE</t>
  </si>
  <si>
    <t>akumulační nádrž 64 L, smaltovaná, izolace</t>
  </si>
  <si>
    <t>Energy 80 AKE</t>
  </si>
  <si>
    <t>akumulační nádrž 75 L, smaltovaná, izolace</t>
  </si>
  <si>
    <t>Energy 120 AKE</t>
  </si>
  <si>
    <t>akumulační nádrž 116 L, smaltovaná, izolace</t>
  </si>
  <si>
    <t>akumulační nádrže, smaltované</t>
  </si>
  <si>
    <t>Energy 150 V10/S</t>
  </si>
  <si>
    <t>Energy 200 V10/S</t>
  </si>
  <si>
    <t>Energy 300 V10/S</t>
  </si>
  <si>
    <t>Energy 500 V10/S</t>
  </si>
  <si>
    <t>Energy 750 V10/S</t>
  </si>
  <si>
    <t>Energy 1000 V10/S</t>
  </si>
  <si>
    <t>Energy 150 V20/S</t>
  </si>
  <si>
    <t>Energy 200 V20/S</t>
  </si>
  <si>
    <t>Energy 300 V20/S</t>
  </si>
  <si>
    <t>Energy 500 V20/S</t>
  </si>
  <si>
    <t>Energy 750 V20/S</t>
  </si>
  <si>
    <t>Energy 1000 V20/S</t>
  </si>
  <si>
    <r>
      <t xml:space="preserve">Vysvetlivky: </t>
    </r>
    <r>
      <rPr>
        <b/>
        <sz val="11"/>
        <color rgb="FFFF0000"/>
        <rFont val="Arial"/>
        <family val="2"/>
        <charset val="238"/>
      </rPr>
      <t>dopredaj</t>
    </r>
    <r>
      <rPr>
        <b/>
        <sz val="11"/>
        <color theme="1"/>
        <rFont val="Arial"/>
        <family val="2"/>
        <charset val="238"/>
      </rPr>
      <t xml:space="preserve">, </t>
    </r>
    <r>
      <rPr>
        <b/>
        <sz val="11"/>
        <color theme="8" tint="0.39997558519241921"/>
        <rFont val="Arial"/>
        <family val="2"/>
        <charset val="238"/>
      </rPr>
      <t>novinka</t>
    </r>
    <r>
      <rPr>
        <b/>
        <sz val="11"/>
        <color theme="1"/>
        <rFont val="Arial"/>
        <family val="2"/>
        <charset val="238"/>
      </rPr>
      <t xml:space="preserve">, </t>
    </r>
    <r>
      <rPr>
        <b/>
        <sz val="11"/>
        <color rgb="FF00B050"/>
        <rFont val="Arial"/>
        <family val="2"/>
        <charset val="238"/>
      </rPr>
      <t>na objednávku</t>
    </r>
  </si>
  <si>
    <t>Q-termo TSHC (do exteriéru) samoregulačný vykurovací kabel proti zamrznutiu potrubia, ventilov, žľabov, zvodov, striech nádrží</t>
  </si>
  <si>
    <t xml:space="preserve">TSHC 10 </t>
  </si>
  <si>
    <t>TSHC 15</t>
  </si>
  <si>
    <t>TSHC 20</t>
  </si>
  <si>
    <t>TSHC 24</t>
  </si>
  <si>
    <t>TSHC 30</t>
  </si>
  <si>
    <t>TSHC 10 EX</t>
  </si>
  <si>
    <t>TSHC 20 EX</t>
  </si>
  <si>
    <t>TSHC 25 EX</t>
  </si>
  <si>
    <t>TSHC 30 EX</t>
  </si>
  <si>
    <t>TSHC 40 EX</t>
  </si>
  <si>
    <t>Q-termo TSHC (prostredie s nebezpečím výbuchu) samoregulačný vykurovací kabel proti zamrznutiu potrubia, ventilov, žľabov, zvodov, striech nádrží</t>
  </si>
  <si>
    <t>Q-termo TSHC (do interiéru, pod izoláciu) samoregulačný vykurovací kabel proti zamrznutiu potrubia, ventilov, žľabov, zvodov, striech nádrží</t>
  </si>
  <si>
    <t>TSHC 10 BO</t>
  </si>
  <si>
    <t>TSHC 15 BO</t>
  </si>
  <si>
    <t>TSHC 25 BO</t>
  </si>
  <si>
    <t>samoregulačný vykurovací kábel s výkonom 10 W/m</t>
  </si>
  <si>
    <t>samoregulačný vykurovací kábel s výkonom 10 W/m, pre miesta s hrozbou explózie</t>
  </si>
  <si>
    <t>samoregulačný vykurovací kábel s výkonom 10 W/m, bez UV ochrany</t>
  </si>
  <si>
    <t>samoregulačný vykurovací kábel s výkonom 15 W/m</t>
  </si>
  <si>
    <t>samoregulačný vykurovací kábel s výkonom 20 W/m</t>
  </si>
  <si>
    <t>samoregulačný vykurovací kábel s výkonom 24 W/m</t>
  </si>
  <si>
    <t>samoregulačný vykurovací kábel s výkonom 30 W/m</t>
  </si>
  <si>
    <t>samoregulačný vykurovací kábel s výkonom 20 W/m, pre miesta s hrozbou explózie</t>
  </si>
  <si>
    <t>samoregulačný vykurovací kábel s výkonom 25 W/m, pre miesta s hrozbou explózie</t>
  </si>
  <si>
    <t>samoregulačný vykurovací kábel s výkonom 30 W/m, pre miesta s hrozbou explózie</t>
  </si>
  <si>
    <t>samoregulačný vykurovací kábel s výkonom 40 W/m, pre miesta s hrozbou explózie</t>
  </si>
  <si>
    <t>samoregulačný vykurovací kábel s výkonom 15 W/m, bez UV ochrany</t>
  </si>
  <si>
    <t>samoregulačný vykurovací kábel s výkonom 25 W/m, bez UV ochrany</t>
  </si>
  <si>
    <t>Topné teleso T 1,5kW/230V</t>
  </si>
  <si>
    <t xml:space="preserve">ND Vykurovacie teleso W  1,5kW/230V s regulátorom pre ENERGY </t>
  </si>
  <si>
    <t>m</t>
  </si>
  <si>
    <t>Prírubové el. vykurovacie teleso k ENERGY pre 150-200L</t>
  </si>
  <si>
    <t>110170</t>
  </si>
  <si>
    <t>8588005822572</t>
  </si>
  <si>
    <t>110172</t>
  </si>
  <si>
    <t>8588005822596</t>
  </si>
  <si>
    <t>Prírubové el. vykurovacie teleso k ENERGY pre 750-1000L , komplet sada , 3x4kW</t>
  </si>
  <si>
    <t>110173</t>
  </si>
  <si>
    <t>8588005822602</t>
  </si>
  <si>
    <t>Prírubové el. vykurovacie teleso k ENERGY pre 1500-2000L , komplet sada , 3x4kW</t>
  </si>
  <si>
    <t>110174</t>
  </si>
  <si>
    <t>8588005822619</t>
  </si>
  <si>
    <t>příslušenství a náhradní díly k ENERGY ohřívačům Q-termo</t>
  </si>
  <si>
    <t>Prírubové el. vykurovacie teleso k ENERGY pre 150-200L, 3kW</t>
  </si>
  <si>
    <t xml:space="preserve">Topné teleso  T 12kW/400V           </t>
  </si>
  <si>
    <t xml:space="preserve">ND Vykurovacie teleso W 12kW/400V s regulátorom pre ENERGY </t>
  </si>
  <si>
    <t>3800035768121</t>
  </si>
  <si>
    <t>stac.komb.zás. ohrievač S 145 l, 1 x výmenník, SMALT s izoláciou</t>
  </si>
  <si>
    <t>stac.komb.zás. ohrievač S 186 l, 1 x výmenník, SMALT s izoláciou</t>
  </si>
  <si>
    <t>stac.komb.zás. ohrievač S 264 l, 1 x výmenník, SMALT s izoláciou</t>
  </si>
  <si>
    <t>stac.komb.zás. ohrievač S 476 l, 1 x výmenník, SMALT s izoláciou</t>
  </si>
  <si>
    <t>stac.komb.zás. ohrievač S 734 l, 1 x výmenník, SMALT s izoláciou</t>
  </si>
  <si>
    <t>stac.komb.zás. ohrievač S 936 l, 1 x výmenník, SMALT s izoláciou</t>
  </si>
  <si>
    <t>stac.komb.zás. ohrievač S 141 l, 2 x výmenník, SMALT s izoláciou</t>
  </si>
  <si>
    <t>stac.komb.zás. ohrievač S 184 l, 2 x výmenník, SMALT s izoláciou</t>
  </si>
  <si>
    <t>stac.komb.zás. ohrievač S 258 l, 2 x výmenník, SMALT s izoláciou</t>
  </si>
  <si>
    <t>stac.komb.zás. ohrievač S 465 l, 2 x výmenník, SMALT s izoláciou</t>
  </si>
  <si>
    <t>stac.komb.zás. ohrievač S 721 l, 2 x výmenník, SMALT s izoláciou</t>
  </si>
  <si>
    <t>stac.komb.zás. ohrievač S 920 l, 2 x výmenník, SMALT s izoláciou</t>
  </si>
  <si>
    <t> 3800035733051</t>
  </si>
  <si>
    <t>elektrický topný kabel dvoužilový s výkonem 18 W/m, délka 67,8 m</t>
  </si>
  <si>
    <t>Objednací kód zboží</t>
  </si>
  <si>
    <t>stacionární zásobník  TUV (vody) , el. topné teleso, SMALT s izolací,</t>
  </si>
  <si>
    <t>stacionární kombinované zásobníkový ohřívačové ohřívače, 1x výmenník, SMALT s izolací</t>
  </si>
  <si>
    <t>stacionární kombinované zásobníkový ohřívačové ohřívače, 2x výmenník, SMALT s izolací</t>
  </si>
  <si>
    <t>stacionárny zásobníkový ohrievač s 1 výmenníkom so zväčšenou plochou, el.topné teleso, SMALT s izoláciou</t>
  </si>
  <si>
    <t>stac.zás.ohrievač 150 L smalt s izoláciou, 1 výmenník +mont.set, (3)</t>
  </si>
  <si>
    <t>stac.zás.ohrievač 200 L smalt s izoláciou, 1 výmenník +mont.set, (3)</t>
  </si>
  <si>
    <t>stac.zás.ohrievač 300 L smalt s izoláciou, 1 výmenník +mont.set, (3x3)</t>
  </si>
  <si>
    <t>stac.zás.ohrievač 500 L smalt s izoláciou, 1 výmenník +mont.set, (3x3)</t>
  </si>
  <si>
    <t>stacionárny zásobníkový ohrievač s 2 výmenníkmi so zväčšenou plochou, el.topné teleso, SMALT s izoláciou</t>
  </si>
  <si>
    <t>stac.zás.ohrievač 177 L smalt s izoláciou, 2 výmenníky +mont.set, (3)</t>
  </si>
  <si>
    <t>stac.zás.ohrievač 246 L smalt s izoláciou, 2 výmenníky +mont.set, (3x3)</t>
  </si>
  <si>
    <t>stac.zás.ohrievač 444 L smalt s izoláciou, 2 výmenníky +mont.set, (3x3)</t>
  </si>
  <si>
    <t>stac.zás.ohrievač 178 L smalt s izoláciou, 1 výmenník +mont.set, (3)</t>
  </si>
  <si>
    <t>stac.zás.ohrievač 252 L smalt s izoláciou, 1 výmenník +mont.set, (3x3)</t>
  </si>
  <si>
    <t>stac.zás.ohrievač 451 L smalt s izoláciou, 1 výmenník +mont.set, (3x3)</t>
  </si>
  <si>
    <t>elektrické ohreivače vody s batériou INOX</t>
  </si>
  <si>
    <t>QTERMO INOX - D</t>
  </si>
  <si>
    <t>Elektrický ohrievač vody s nástennou batériou ( drezovou, umývadlovou ), príkon 3,2 kW</t>
  </si>
  <si>
    <t>QTERMO INOX - S</t>
  </si>
  <si>
    <t>Elektrický ohrievač vody so stojankovou batériou  ( drezovou, umývadlovou ), príkon 3,2 kW</t>
  </si>
  <si>
    <t xml:space="preserve">kartonová krabica </t>
  </si>
  <si>
    <t>Elektrické a kombinované ohrievače vody s tepelným čerpadlom</t>
  </si>
  <si>
    <t>QTERMO GLW 120 set</t>
  </si>
  <si>
    <t xml:space="preserve">QTERMO GLW 120 el. ver. zás. s vonkajším tep. čerpadlom, 120 litrov </t>
  </si>
  <si>
    <t>QTERMO GLW 120 KL set</t>
  </si>
  <si>
    <t>QTERMO GLW 120 kombi ver. zás. s vonkajším tep. čerpadlom, 120 litrov</t>
  </si>
  <si>
    <t>QTERMO GLW 150 set</t>
  </si>
  <si>
    <t>QTERMO GLW 150 el. ver. zás. s vonkajším tep. čerpadlom, 150 litrov</t>
  </si>
  <si>
    <t>QTERMO GLW 150 KL set</t>
  </si>
  <si>
    <t>QTERMO GLW 150 kombi ver. zás, s vonkajším tep. čerpadlom, 150 litrov</t>
  </si>
  <si>
    <t>4.4.1.</t>
  </si>
  <si>
    <t>kartonová krabica</t>
  </si>
  <si>
    <t>ZÁSOBNÍKOVÉ OHRIEVAČE VODY s tepelným čerpadlom</t>
  </si>
  <si>
    <t>akumulačná nádrž BEZ SMALTU,  s prietokovým ohrevom  + izolácia</t>
  </si>
  <si>
    <t>akumulačná nádrž BEZ SMALTU s 1 výmenníkom,  s prietokovým ohrevom , + izolácia</t>
  </si>
  <si>
    <t>akumulačná nádrž BEZ SMALTU s 2 výmenníkmi,  s prietokovým ohrevom, + izolácia</t>
  </si>
  <si>
    <t>CU 540 SMART W</t>
  </si>
  <si>
    <t xml:space="preserve">CU 540 SMART WHITE termostat dotykový LCD programovatelný s teplotným čidlom podlahy a interiéru ovládaný cez WIFI aplikáciou TUYA smart ( android / IOS )     </t>
  </si>
  <si>
    <t>CU 540 SMART B</t>
  </si>
  <si>
    <t xml:space="preserve">CU 540 SMART BLACK termostat dotykový LCD programovatelný s teplotným čidlom podlahy a interiéru ovládaný cez WIFI aplikáciou TUYA smart ( android / IOS )     </t>
  </si>
  <si>
    <t>CU 550 SMART</t>
  </si>
  <si>
    <t>CU 550 SMART termostat dotykový LCD programovateľný s teplotným čidlom podľahy a interiéru, s príjimačom, ovládaný cez WIFI aplikáciou TUYA smart ( android / IOS )</t>
  </si>
  <si>
    <t>vrablova@qtermo.cz</t>
  </si>
  <si>
    <t>Q-termo TSW (15 W/m) speciální topný kabel se samoregulací Thermo Switch - ochrana potrubí proti zamrznutí</t>
  </si>
  <si>
    <t>TSW 15/2</t>
  </si>
  <si>
    <t>5901812594754</t>
  </si>
  <si>
    <t>el. topný kabel s výkonem 15W/m a samoregulací Thermo Switch, délka 2 m</t>
  </si>
  <si>
    <t>TSW 15/4</t>
  </si>
  <si>
    <t>5901812594761</t>
  </si>
  <si>
    <t>el. topný kabel s výkonem 15W/m a samoregulací Thermo Switch, délka 4 m</t>
  </si>
  <si>
    <t>TSW 15/5</t>
  </si>
  <si>
    <t>5901812594778</t>
  </si>
  <si>
    <t>el. topný kabel s výkonem 15W/m a samoregulací Thermo Switch, délka 5 m</t>
  </si>
  <si>
    <t>TSW 15/6</t>
  </si>
  <si>
    <t>5901812594785</t>
  </si>
  <si>
    <t>el. topný kabel s výkonem 15W/m a samoregulací Thermo Switch, délka 6 m</t>
  </si>
  <si>
    <t>TSW 15/8</t>
  </si>
  <si>
    <t>5901812594792</t>
  </si>
  <si>
    <t>el. topný kabel s výkonem 15W/m a samoregulací Thermo Switch, délka 8 m</t>
  </si>
  <si>
    <t>TSW 15/10</t>
  </si>
  <si>
    <t>5901812594808</t>
  </si>
  <si>
    <t>el. topný kabel s výkonem 15W/m a samoregulací Thermo Switch, délka 10 m</t>
  </si>
  <si>
    <t>TSW 15/12</t>
  </si>
  <si>
    <t>5901812594815</t>
  </si>
  <si>
    <t>el. topný kabel s výkonem 15W/m a samoregulací Thermo Switch, délka 12 m</t>
  </si>
  <si>
    <t>TSW 15/14</t>
  </si>
  <si>
    <t>5901812595393</t>
  </si>
  <si>
    <t>el. topný kabel s výkonem 15W/m a samoregulací Thermo Switch, délka 14 m</t>
  </si>
  <si>
    <t>TSW 15/15</t>
  </si>
  <si>
    <t>5901812594822</t>
  </si>
  <si>
    <t>el. topný kabel s výkonem 15W/m a samoregulací Thermo Switch, délka 15 m</t>
  </si>
  <si>
    <t>TSW 15/18</t>
  </si>
  <si>
    <t>5901812594839</t>
  </si>
  <si>
    <t>el. topný kabel s výkonem 15W/m a samoregulací Thermo Switch, délka 18 m</t>
  </si>
  <si>
    <t>TSW 15/20</t>
  </si>
  <si>
    <t>5901812594846</t>
  </si>
  <si>
    <t>el. topný kabel s výkonem 15W/m a samoregulací Thermo Switch, délka 20 m</t>
  </si>
  <si>
    <t>TSW 15/24</t>
  </si>
  <si>
    <t>5901812595409</t>
  </si>
  <si>
    <t>el. topný kabel s výkonem 15W/m a samoregulací Thermo Switch, délka 24 m</t>
  </si>
  <si>
    <t>TSW 15/25</t>
  </si>
  <si>
    <t>5901812594853</t>
  </si>
  <si>
    <t>el. topný kabel s výkonem 15W/m a samoregulací Thermo Switch, délka 25 m</t>
  </si>
  <si>
    <t>komínové kouřovody a příslušenství, průměr 132 mm</t>
  </si>
  <si>
    <t>DR 132/250</t>
  </si>
  <si>
    <t>dymová roura, délka 250 mm, průměr 132 mm, tloušťka 1,5 mm</t>
  </si>
  <si>
    <t>DR 132/500</t>
  </si>
  <si>
    <t>dymová roura, délka 500 mm, průměr 132 mm, tloušťka 1,5 mm</t>
  </si>
  <si>
    <t>DR 132/1000</t>
  </si>
  <si>
    <t>dymová roura, délka 1000 mm, průměr 132 mm, tloušťka 1,5 mm</t>
  </si>
  <si>
    <t>DRKL 132/250</t>
  </si>
  <si>
    <t>dymová roura, délka 250 mm, průměr 132 mm, tloušťka 1,5 mm, s klapkou</t>
  </si>
  <si>
    <t>DK 132/45</t>
  </si>
  <si>
    <t>dymové koleno,  132/45°, tloušťka 1,5 mm</t>
  </si>
  <si>
    <t>DKCO 132/90</t>
  </si>
  <si>
    <t>dymové koleno s čistícim otvorem,  132/90°, tloušťka 1,5 mm</t>
  </si>
  <si>
    <t>DKN 132/0-90</t>
  </si>
  <si>
    <t>dymové koleno nastavitelné,  132/0-90°, tloušťka 1.5 mm</t>
  </si>
  <si>
    <t>DZDV 132</t>
  </si>
  <si>
    <t xml:space="preserve">dymový zděř - dvojitá, průměr 132/160-165mm,  tloušťka 1,5 mm        </t>
  </si>
  <si>
    <t>DRU 132</t>
  </si>
  <si>
    <t>dymová růžice , průměr 132 mm</t>
  </si>
  <si>
    <t>DVM 132/980</t>
  </si>
  <si>
    <t>dymovodný výmenník, délka 980 mm, průměr 132 mm, tloušťka 1,5 mm</t>
  </si>
  <si>
    <t>dymová roura, délka 250 mm, průměr 150 mm, tloušťka 1,5 mm</t>
  </si>
  <si>
    <t>dymová roura, délka 500 mm, průměr 150 mm, tloušťka 1,5 mm</t>
  </si>
  <si>
    <t>dymová roura, délka 1000 mm, průměr 150 mm, tloušťka 1,5 mm</t>
  </si>
  <si>
    <t>dymová roura, délka 250 mm, průměr 150 mm, tloušťka 1,5 mm, s klapkou</t>
  </si>
  <si>
    <t>dymové koleno,  150/45°, tloušťka 1,5 mm</t>
  </si>
  <si>
    <t>dymové koleno nastavitelné,  150/0-90°, tloušťka 1,5 mm</t>
  </si>
  <si>
    <t>dymové koleno s čistícim otvorem,  150/90°, tloušťka 1,5 mm</t>
  </si>
  <si>
    <t xml:space="preserve">dymový zděř - dvojitá, průměr 150/160-165mm,  tloušťka 1,5 mm        </t>
  </si>
  <si>
    <t>dymová růžice , průměr 150 mm</t>
  </si>
  <si>
    <t>Dymová rúra dĺžka 250 mm, priemer 160 mm hrúbka 1,5 mm</t>
  </si>
  <si>
    <t>Dymová rúra dĺžka 500 mm, priemer 160 mm hrúbka 1,5 mm</t>
  </si>
  <si>
    <t>Dymová rúra dĺžka 1000 mm, priemer 160 mm hrúbka 1,5 mm</t>
  </si>
  <si>
    <t>Dymová rúra dĺžka 250 mm, priemer 160 mm hrúbka 1,5 mm s klapkou</t>
  </si>
  <si>
    <t>Dymové koleno,  160/45°, hrúbka 1,5 mm</t>
  </si>
  <si>
    <t>Dymové koleno nastaviteľné,  160/0-90°, hrúbka 1,5 mm</t>
  </si>
  <si>
    <t>Dymové koleno s čistiacim otvorom,  160/90°, hrúbka 1,5 mm</t>
  </si>
  <si>
    <t>Dymová zder - dvojitá, priemer 160 mm, hrúbka 1,5 mm</t>
  </si>
  <si>
    <t>dymová roura, délka 250mm, průměr 180mm, tloušťka 1,5 mm</t>
  </si>
  <si>
    <t>dymová roura, délka 500mm, průměr 180mm, tloušťka 1,5 mm</t>
  </si>
  <si>
    <t>dymová roura, délka 1000mm, průměr 180mm, tloušťka 1,5 mm</t>
  </si>
  <si>
    <t>dymová roura, délka 250mm, průměr 180mm, tloušťka 1,5 mm, s klapkou</t>
  </si>
  <si>
    <t>dymové koleno,  180/45°, tloušťka 1,5 mm</t>
  </si>
  <si>
    <t>dymové koleno nastavitelné,  180/0-90°, tloušťka 1,5 mm</t>
  </si>
  <si>
    <t>dymové koleno s čistícim otvorem,  180/90°, tloušťka 1,5 mm</t>
  </si>
  <si>
    <t xml:space="preserve">dymový zděř - dvojitá, průměr 180/200-208mm,  tloušťka 1,5 mm         </t>
  </si>
  <si>
    <t>dymová roura, délka 250mm, průměr 200mm, tloušťka 1,5 mm</t>
  </si>
  <si>
    <t>dymová roura, délka 500mm, průměr 200mm, tloušťka 1,5 mm</t>
  </si>
  <si>
    <t>dymová roura, délka 1000mm, průměr 200mm, tloušťka 1,5 mm</t>
  </si>
  <si>
    <t>dymová roura, délka 250mm, průměr 200mm, tloušťka 1,5 mm, s klapkou</t>
  </si>
  <si>
    <t>dymové koleno,  200/45°, tloušťka 1,5 mm</t>
  </si>
  <si>
    <t>dymové koleno nastavitelné,  200/0-90°, tloušťka 1,5 mm</t>
  </si>
  <si>
    <t>dymové koleno s čistícim otvorem,  200/90°, tloušťka 1,5 mm</t>
  </si>
  <si>
    <t xml:space="preserve">dymový zděř - dvojitá, průměr 200/220-226mm,  tloušťka 1,5 mm    </t>
  </si>
  <si>
    <t>závěsný průtokový ohřívač vody tlakový s výkonem 12 kW</t>
  </si>
  <si>
    <t>závěsný průtokový ohřívač vody tlakový s výkonem 18 kW</t>
  </si>
  <si>
    <t>Bisolid C 23-25</t>
  </si>
  <si>
    <t>Bisolid C 25-29</t>
  </si>
  <si>
    <t>Bisolid C 29-34</t>
  </si>
  <si>
    <t>Bisolid C 40-43</t>
  </si>
  <si>
    <t>Bisolid C 45-50</t>
  </si>
  <si>
    <t>Bisolid C 50-56</t>
  </si>
  <si>
    <t>Bisolid Pel C30</t>
  </si>
  <si>
    <t>Bisolid Pel C50</t>
  </si>
  <si>
    <t>Bisolid Pel C70</t>
  </si>
  <si>
    <t>Bisolid Pel C90</t>
  </si>
  <si>
    <t>Chladíci smyčka pro Bisolid C 23-56</t>
  </si>
  <si>
    <t xml:space="preserve">WIFI Control pro Bisolid </t>
  </si>
  <si>
    <t>KIT kompresor pro Bisolid horák</t>
  </si>
  <si>
    <t>Dopravník 2,8 m</t>
  </si>
  <si>
    <t>KOTLE</t>
  </si>
  <si>
    <t>hořáky na pelety Bisolid Pel C</t>
  </si>
  <si>
    <t>příslušenství ke kotlům</t>
  </si>
  <si>
    <t>Chladíci smyčka pro kotle Bisolid C 23-56kW</t>
  </si>
  <si>
    <t xml:space="preserve">WIFI modul </t>
  </si>
  <si>
    <t>AT3H 9</t>
  </si>
  <si>
    <t>AT3H 12</t>
  </si>
  <si>
    <t>AT3H 15</t>
  </si>
  <si>
    <t>AT3H 18</t>
  </si>
  <si>
    <t>AT3H 21</t>
  </si>
  <si>
    <t>Dopravník k horáku Bisolid Pel Cx o dĺžke 2,8 m</t>
  </si>
  <si>
    <t>4.3.2</t>
  </si>
  <si>
    <t>IT</t>
  </si>
  <si>
    <t>KB</t>
  </si>
  <si>
    <t>KBP</t>
  </si>
  <si>
    <r>
      <t xml:space="preserve">Vysvetlivky: </t>
    </r>
    <r>
      <rPr>
        <b/>
        <sz val="11"/>
        <color rgb="FFFF0000"/>
        <rFont val="Arial"/>
        <family val="2"/>
        <charset val="238"/>
      </rPr>
      <t>dopredaj</t>
    </r>
    <r>
      <rPr>
        <b/>
        <sz val="11"/>
        <color theme="1"/>
        <rFont val="Arial"/>
        <family val="2"/>
        <charset val="238"/>
      </rPr>
      <t xml:space="preserve">, </t>
    </r>
    <r>
      <rPr>
        <b/>
        <sz val="11"/>
        <color rgb="FF0070C0"/>
        <rFont val="Arial"/>
        <family val="2"/>
        <charset val="238"/>
      </rPr>
      <t>novinka</t>
    </r>
    <r>
      <rPr>
        <b/>
        <sz val="11"/>
        <color theme="1"/>
        <rFont val="Arial"/>
        <family val="2"/>
        <charset val="238"/>
      </rPr>
      <t xml:space="preserve">, </t>
    </r>
    <r>
      <rPr>
        <b/>
        <sz val="11"/>
        <color rgb="FF00B050"/>
        <rFont val="Arial"/>
        <family val="2"/>
        <charset val="238"/>
      </rPr>
      <t>na objednávku</t>
    </r>
  </si>
  <si>
    <t>hořák na pelety 5-30kW s dopravníkem dlouhým 1,8m</t>
  </si>
  <si>
    <t>hořák na pelety 5-50kW s dopravníkem dlouhým 1,8m</t>
  </si>
  <si>
    <t>hořák na pelety 10-70kW s dopravníkem dlouhým 1,8m</t>
  </si>
  <si>
    <t>hořák na pelety 10-90kW s dopravníkem dlouhým 1,8m</t>
  </si>
  <si>
    <t>5901812595935</t>
  </si>
  <si>
    <t>5901812595928</t>
  </si>
  <si>
    <t>čidlo vonkajšie pre termostaty TVR</t>
  </si>
  <si>
    <t>WELEN 4 - 8</t>
  </si>
  <si>
    <t>WELEN 12 - 24</t>
  </si>
  <si>
    <t>CZN  univerzálne čidlo</t>
  </si>
  <si>
    <t>CZP vonkajšie čidlo</t>
  </si>
  <si>
    <t>čidlo univerzálne pre termostaty TVR</t>
  </si>
  <si>
    <t xml:space="preserve">Ochranná klapka spätného horenia </t>
  </si>
  <si>
    <t>folia</t>
  </si>
  <si>
    <t>DRED 132/150</t>
  </si>
  <si>
    <t>DRED 132/160</t>
  </si>
  <si>
    <t>DRED 150/132</t>
  </si>
  <si>
    <t>DRED 160/132</t>
  </si>
  <si>
    <t>redukcia k dymovodom 132/150</t>
  </si>
  <si>
    <t>redukcia k dymovodom 132/160</t>
  </si>
  <si>
    <t>redukcia k dymovodom 150/132</t>
  </si>
  <si>
    <t>redukcia k dymovodom 160/132</t>
  </si>
  <si>
    <t>Redukcia k dymovodom 200/160</t>
  </si>
  <si>
    <t>Redukcia k dymovodom 180/160</t>
  </si>
  <si>
    <t>Redukcia k dymovodom 150/160</t>
  </si>
  <si>
    <t>8588005820745 </t>
  </si>
  <si>
    <t>8588005819978 </t>
  </si>
  <si>
    <t> 8588005819985</t>
  </si>
  <si>
    <t>8588005819992 </t>
  </si>
  <si>
    <t>8588005820738 </t>
  </si>
  <si>
    <t>kotel na pevné  palivo 22kW (při kombinaci s 30kW hořákem na pelety výkon 26kW)</t>
  </si>
  <si>
    <t>kotel na pevné  palivo 25kW (při kombinaci s 30kW hořákem na pelety výkon 29kW)</t>
  </si>
  <si>
    <t>kotel na pevné  palivo 29kW (při kombinaci s 30kW hořákem na pelety výkon 34kW)</t>
  </si>
  <si>
    <t>kotel na pevné  palivo 39kW (při kombinaci s 50kW hořákem na pelety výkon 41kW)</t>
  </si>
  <si>
    <t>kotel na pevné  palivo 43kW (při kombinaci s 50kW hořákem na pelety výkon 48kW)</t>
  </si>
  <si>
    <t>kotel na pevné  palivo 49kW (při kombinaci s 70kW hořákem na pelety výkon 62kW)</t>
  </si>
  <si>
    <t>kotle na pevné palivo Bisolid C</t>
  </si>
  <si>
    <t>nástěnný elektrický kotel s jmenovitý výkonem 4, 6, 8 kW, elektronické ovládání, expanz.nádoba, ohrev TUV, bez WIFI</t>
  </si>
  <si>
    <t>nástěnný elektrický kotel s jmenovitý výkonem 12, 16, 20 ,24 kW, elektronické ovládání, expanz.nádoba, ohrev TUV, bez WIFI</t>
  </si>
  <si>
    <t>nástěnný elektrický kotel s jmenovitý výkonem 4, 6, 8 kW, elektronické ovládání, ekvitermika, expanz.nádoba, ohrev TUV, s WIFI</t>
  </si>
  <si>
    <t>nástěnný elektrický kotel s jmenovitý výkonem 12, 16, 20 ,24 kW, elektronické ovládání, ekvitermika, expanz.nádoba, ohrev TUV, s WIFI</t>
  </si>
  <si>
    <t>WM ELEN 4 - 8</t>
  </si>
  <si>
    <t>WM ELEN 12 - 24</t>
  </si>
  <si>
    <t>Prírubové el. vykurovacie teleso k ENERGY pre 300 - 500L , komplet sada , 3x3kW</t>
  </si>
  <si>
    <t>Prírubové el. vykurovacie teleso k ENERGY pre 300-500L , komplet sada , 3x3kW</t>
  </si>
  <si>
    <t>TEPELNÉ ČERPADLÁ</t>
  </si>
  <si>
    <t xml:space="preserve">Tepelné čerpadlá  </t>
  </si>
  <si>
    <t>TCK</t>
  </si>
  <si>
    <t>NIE</t>
  </si>
  <si>
    <t>Akumulačná nesmaltovaná nádrž pre tepelné čerpadlá</t>
  </si>
  <si>
    <t>ENERGY AKU 100 SVK</t>
  </si>
  <si>
    <t>akumulačná nesmaltovaná nádrž pre tepelné čerpadlá v objeme 100 L, horné vývody</t>
  </si>
  <si>
    <t>Stacionárne zásobníkové ohrievače vody pre tepelné čerpadlá</t>
  </si>
  <si>
    <t>ENERGY 200 SWP</t>
  </si>
  <si>
    <t>stacionárny zásobníkový ohrievač vody pre tepelné čerpadlá, o objeme 200 L, s výmenníkom 2,1 m2</t>
  </si>
  <si>
    <t>ENERGY 300 SWP</t>
  </si>
  <si>
    <t>stacionárny zásobníkový ohrievač vody pre tepelné čerpadlá, o objeme 300 L, s výmenníkom 2,6 m2</t>
  </si>
  <si>
    <t>ENERGY 300D SWPC</t>
  </si>
  <si>
    <t>stacionárny zásobníkový ohrievač vody pre tepelné čerpadlá, o objeme 300 L  so zväčšením výmenníkom 4,22 m2</t>
  </si>
  <si>
    <t>Príslušenstvo</t>
  </si>
  <si>
    <t>Q-termo C-MI2</t>
  </si>
  <si>
    <t>Internetový modul pre HPM.Z</t>
  </si>
  <si>
    <t>6.2.1</t>
  </si>
  <si>
    <t>Bisolid Hadica prívodná na pelety Ø = 50,8 mm, á=2 m</t>
  </si>
  <si>
    <t>Souprava na připojení vzduchového kompresora k hořáku Bisolid KIT</t>
  </si>
  <si>
    <t>Energy 200 AKUS</t>
  </si>
  <si>
    <t>akumulační nádrž S 193 L, nesmaltovaná</t>
  </si>
  <si>
    <t>Energy 300 AKU</t>
  </si>
  <si>
    <t>akumulační nádrž 272 L, nesmaltovaná</t>
  </si>
  <si>
    <t>Energy 500 AKUS</t>
  </si>
  <si>
    <t>akumulační nádrž S 491 L, nesmaltovaná</t>
  </si>
  <si>
    <t>Energy 1500 AKU</t>
  </si>
  <si>
    <t>akumulační nádrž 1471 L, nesmaltovaná</t>
  </si>
  <si>
    <t>Energy 2000 AKU</t>
  </si>
  <si>
    <t>akumulační nádrž 2000 L, nesmaltovaná</t>
  </si>
  <si>
    <t>Energy 200 AKU V1</t>
  </si>
  <si>
    <t>akumulační nádrž 186 L, nesmaltovaná, 1 tepelný výměník</t>
  </si>
  <si>
    <t>Energy 500 AKU V1</t>
  </si>
  <si>
    <t>akumulační nádrž 476 L, nesmaltovaná, 1 tepelný výměník</t>
  </si>
  <si>
    <t>Energy 1000 AKU V1</t>
  </si>
  <si>
    <t>Energy 1500 AKU V1</t>
  </si>
  <si>
    <t>akumulační nádrž 1471 L, nesmaltovaná, 1 tepelný výměník</t>
  </si>
  <si>
    <t>Energy 2000 AKU V1</t>
  </si>
  <si>
    <t>akumulační nádrž 2000 L, nesmaltovaná, 1 tepelný výměník</t>
  </si>
  <si>
    <t>Energy 200 AKU V2</t>
  </si>
  <si>
    <t>akumulační nádrž 184 L, nesmaltovaná, 2 tepelné výměníky</t>
  </si>
  <si>
    <t>Energy 1000 AKU V2</t>
  </si>
  <si>
    <t>Energy 1500 AKU V2</t>
  </si>
  <si>
    <t>akumulační nádrž 1455 L, nesmaltovaná, 2 tepelné výměníky</t>
  </si>
  <si>
    <t>Energy 2000 AKU V2</t>
  </si>
  <si>
    <t>akumulační nádrž 1978 L, nesmaltovaná, 2 tepelné výměníky</t>
  </si>
  <si>
    <t>akumulační nádrž 748 L, nesmaltovaná, OI</t>
  </si>
  <si>
    <t>akumulační nádrž 961 L, nesmaltovaná, OI</t>
  </si>
  <si>
    <t>akumulační nádrž 738 L, nesmaltovaná, 1 tepelný výměník, OI</t>
  </si>
  <si>
    <t>akumulační nádrž 936 L, nesmaltovaná, 1 tepelný výměník, OI</t>
  </si>
  <si>
    <t>akumulační nádrž 721 L, nesmaltovaná, 2 tepelné výměníky, OI</t>
  </si>
  <si>
    <t>akumulační nádrž 920 L, nesmaltovaná, 2 tepelné výměníky, OI</t>
  </si>
  <si>
    <t>akumulační nádrž 750 L, smaltovaná, izolace, OI</t>
  </si>
  <si>
    <t>akumulační nádrž 1000 L, smaltovaná, izolace, OI</t>
  </si>
  <si>
    <t>Príruba W kruhová smalt 180mm, 1 slot</t>
  </si>
  <si>
    <t> 8588005820943</t>
  </si>
  <si>
    <t xml:space="preserve">Príruba kruhová smaltovaná pre ohrievače Energy SWP, SWPC, 1 slot 6/4" pre vykurovacie teleso </t>
  </si>
  <si>
    <t> 3800035733044</t>
  </si>
  <si>
    <t>Popolník</t>
  </si>
  <si>
    <t>Popolník ku kotlu Bisolid C 23-56</t>
  </si>
  <si>
    <t>TREND G DU060</t>
  </si>
  <si>
    <t>TREND G DU080</t>
  </si>
  <si>
    <t>TREND G DU100</t>
  </si>
  <si>
    <t xml:space="preserve">Elektricky ohrievač vody , PLOCHY,  80 litrov </t>
  </si>
  <si>
    <t>TREND 150 KL</t>
  </si>
  <si>
    <t>TREND 150 KP</t>
  </si>
  <si>
    <t>TREND 200 KL</t>
  </si>
  <si>
    <t>TREND 200 KP</t>
  </si>
  <si>
    <r>
      <t xml:space="preserve">elektrický vertikální, suché topení - </t>
    </r>
    <r>
      <rPr>
        <b/>
        <sz val="11"/>
        <color rgb="FF0070C0"/>
        <rFont val="Arial"/>
        <family val="2"/>
        <charset val="238"/>
      </rPr>
      <t>keramické teleso</t>
    </r>
  </si>
  <si>
    <t>elektrický vertikální zásobníkový ohřívač 50 L, suchý ohřev, keramické teleso</t>
  </si>
  <si>
    <t>elektrický vertikální zásobníkový ohřívač 80 L, suchý ohřev, keramické teleso</t>
  </si>
  <si>
    <t>elektrický vertikální zásobníkový ohřívač 80 L, ztenčení design, suchý ohřev, keramické teleso</t>
  </si>
  <si>
    <t>elektrický vertikální zásobníkový ohřívač 100 L, suchý ohřev, keramické teleso</t>
  </si>
  <si>
    <t>elektrický vertikální zásobníkový ohřívač 120 L, suchý ohřev, keramické teleso</t>
  </si>
  <si>
    <t>elektrický vertikální zásobníkový ohřívač 150 L, suchý ohřev, keramické teleso</t>
  </si>
  <si>
    <t xml:space="preserve">elektrický ohrievač - PLOCHÝ </t>
  </si>
  <si>
    <t>elektrický vertikální zásobníkový ohřívač 200 L, suchý ohřev, keramické teleso</t>
  </si>
  <si>
    <t>elektrické konvektory Q-termo T17 PRO, IP 24</t>
  </si>
  <si>
    <t>T17 PRO 500</t>
  </si>
  <si>
    <t>elektrický konvektor, interiérový, výkon 500W, IP 24,</t>
  </si>
  <si>
    <t>T17 PRO 1000</t>
  </si>
  <si>
    <t>elektrický konvektor, interiérový, výkon 1000W, IP 24</t>
  </si>
  <si>
    <t>T17 PRO 1500</t>
  </si>
  <si>
    <t>elektrický konvektor, interiérový, výkon 1500W, IP 24</t>
  </si>
  <si>
    <t>T17 PRO 2000</t>
  </si>
  <si>
    <t>elektrický konvektor, interiérový, výkon 2000W, IP 24</t>
  </si>
  <si>
    <t>T18 500</t>
  </si>
  <si>
    <t>elektrický konvektor, interiérový, výkon 500W, na stenu, IP 24,</t>
  </si>
  <si>
    <t>T18 1000</t>
  </si>
  <si>
    <t>elektrický konvektor, interiérový, výkon 1000W, na stenu, IP 24,</t>
  </si>
  <si>
    <t>T18 1500</t>
  </si>
  <si>
    <t>elektrický konvektor, interiérový, výkon 1500W, na stenu, IP 24,</t>
  </si>
  <si>
    <t>T18 2000</t>
  </si>
  <si>
    <t>elektrický konvektor, interiérový, výkon 2000W, na stenu, IP 24,</t>
  </si>
  <si>
    <t>elektrické konvektory Q-termo T18, IP 24</t>
  </si>
  <si>
    <t>TSW 15/37</t>
  </si>
  <si>
    <t>TSW 15/49</t>
  </si>
  <si>
    <t>100494 </t>
  </si>
  <si>
    <t>el. topný kabel s výkonem 15W/m a samoregulací Thermo Switch, délka 37 m</t>
  </si>
  <si>
    <t>el. topný kabel s výkonem 15W/m a samoregulací Thermo Switch, délka 49 m</t>
  </si>
  <si>
    <t xml:space="preserve">Elektricky ohrievač vody , PLOCHY,  50 litrov </t>
  </si>
  <si>
    <t xml:space="preserve">Elektricky ohrievač vody , PLOCHY,  65 litrov </t>
  </si>
  <si>
    <t>Q-termo HC 18 (18W/m) topný kabel jednostranné napájení, do podlahy pro INTERIER</t>
  </si>
  <si>
    <t>Q-termo HPM2.Z-8</t>
  </si>
  <si>
    <t>Q-termo HPM2.Z-12</t>
  </si>
  <si>
    <t>Q-termo HPM2.Z-16/23</t>
  </si>
  <si>
    <t>Vonkajšia a vnútorná jednotka pre tepelné čerpadlá, s výkonom 8,2 kW</t>
  </si>
  <si>
    <t>Vonkajšia a vnútorná jednotka pre tepelné čerpadlá, s výkonom 12,5 kW</t>
  </si>
  <si>
    <t>A++/A++</t>
  </si>
  <si>
    <t>ENERGY SWVPC-250/60</t>
  </si>
  <si>
    <t>stacionárny zásobníkový ohrievač vody pre tepelné čerpadlá s akumulačnou nádržou 60 L, o objeme 235 L  so zväčšením výmenníkom 2,7 m2</t>
  </si>
  <si>
    <t>Vonkajšia a vnútorná jednotka pre tepelné čerpadlá, s výkonom 23 kW</t>
  </si>
  <si>
    <t>TREND 50 CERAMIC</t>
  </si>
  <si>
    <t>TREND 80 CERAMIC</t>
  </si>
  <si>
    <t>TREND 80 slim CERAMIC</t>
  </si>
  <si>
    <t>TREND 100 CERAMIC</t>
  </si>
  <si>
    <t>TREND 120 CERAMIC</t>
  </si>
  <si>
    <t>TREND 150 CERAMIC</t>
  </si>
  <si>
    <t>TREND 200 CERAMIC</t>
  </si>
  <si>
    <t> 3800035725971</t>
  </si>
  <si>
    <t>Q-termo HPM.Z</t>
  </si>
  <si>
    <t>Vonkajšia a vnútorná jednotka pre tepelné čerpadlá, s výkonom od 5,2 - 10,5 kW</t>
  </si>
  <si>
    <t>A++/A+</t>
  </si>
  <si>
    <t>EN</t>
  </si>
  <si>
    <t>Energy 300N AKU</t>
  </si>
  <si>
    <t>akumulační nádrž 300 L, nesmaltovaná, vč. izolace k AKU 300N</t>
  </si>
  <si>
    <t>Energy 500N AKU</t>
  </si>
  <si>
    <t>akumulační nádrž 500 L, nesmaltovaná, vč. izolace k AKU 500N</t>
  </si>
  <si>
    <t>Energy 800N AKU</t>
  </si>
  <si>
    <t>akumulační nádrž 800 L, nesmaltovaná, vč. izolace k AKU 800N</t>
  </si>
  <si>
    <t>Energy 1000N AKU</t>
  </si>
  <si>
    <t>akumulační nádrž 1000 L, nesmaltovaná, vč. izolace k AKU 1000N</t>
  </si>
  <si>
    <t>Energy 1500N AKU</t>
  </si>
  <si>
    <t>akumulační nádrž 1500 L, nesmaltovaná, vč. izolace k AKU 1500N</t>
  </si>
  <si>
    <t>Energy 2000N AKU</t>
  </si>
  <si>
    <t>Energy 300N AKU V1</t>
  </si>
  <si>
    <t>Energy 500N AKU V1</t>
  </si>
  <si>
    <t>Energy 800N AKU V1</t>
  </si>
  <si>
    <t>Energy 1000N AKU V1</t>
  </si>
  <si>
    <t>Energy 1500N AKU V1</t>
  </si>
  <si>
    <t>Energy 2000N AKU V1</t>
  </si>
  <si>
    <t>Energy 300N AKU V2</t>
  </si>
  <si>
    <t>Energy 500N AKU V2</t>
  </si>
  <si>
    <t>Energy 800N AKU V2</t>
  </si>
  <si>
    <t>Energy 1000N AKU V2</t>
  </si>
  <si>
    <t>Energy 1500N AKU V2</t>
  </si>
  <si>
    <t>Energy 2000N AKU V2</t>
  </si>
  <si>
    <t>akumulační nádrž 2000 L, nesmaltovaná, vč. izolace k AKU 2000N</t>
  </si>
  <si>
    <t>akumulační nádrž 300 L, nesmaltovaná, 1 tepelný výměník, vč. izolace k AKU 300N</t>
  </si>
  <si>
    <t>akumulační nádrž 500 L, nesmaltovaná, 1 tepelný výměník, vč. izolace k AKU 500N</t>
  </si>
  <si>
    <t>akumulační nádrž 800 L, nesmaltovaná, 1 tepelný výměník, vč. izolace k AKU 800N</t>
  </si>
  <si>
    <t>akumulační nádrž 1000 L, nesmaltovaná, 1 tepelný výměník, vč. izolace k AKU 1000N</t>
  </si>
  <si>
    <t>akumulační nádrž 1500 L, nesmaltovaná, 1 tepelný výměník, vč. izolace k AKU 1500N</t>
  </si>
  <si>
    <t>akumulační nádrž 2000 L, nesmaltovaná, 1 tepelný výměník, vč. izolace k AKU 2000N</t>
  </si>
  <si>
    <t>akumulační nádrž 300 L, nesmaltovaná, 2 tepelné výměníky, vč. izolace k AKU 300N</t>
  </si>
  <si>
    <t>akumulační nádrž 500 L, nesmaltovaná, 2 tepelné výměníky, vč. izolace k AKU 500N</t>
  </si>
  <si>
    <t>akumulační nádrž 800 L, nesmaltovaná,2 tepelné výměníky, vč. izolace k AKU 800N</t>
  </si>
  <si>
    <t>akumulační nádrž 1000 L, nesmaltovaná, 2 tepelné výměníky, vč. izolace k AKU 1000N</t>
  </si>
  <si>
    <t>akumulační nádrž 1500 L, nesmaltovaná, 2 tepelné výměníky, vč. izolace k AKU 1500N</t>
  </si>
  <si>
    <t>akumulační nádrž 2000 L, nesmaltovaná, 2 tepelné výměníky, vč. izolace k AKU 2000N</t>
  </si>
  <si>
    <t>Energy DUOPO 500/22N AKU</t>
  </si>
  <si>
    <t>Energy DUOPO 800/25N AKU</t>
  </si>
  <si>
    <t>Energy DUOPO 1000/25N AKU</t>
  </si>
  <si>
    <t>Energy DUOPO 1500/40N AKU</t>
  </si>
  <si>
    <t>Energy DUOPO 500/22N AKU V1</t>
  </si>
  <si>
    <t>Energy DUOPO 800/25N AKU V1</t>
  </si>
  <si>
    <t>Energy DUOPO 1000/25N AKU V1</t>
  </si>
  <si>
    <t>Energy DUOPO 1500/40N AKU V1</t>
  </si>
  <si>
    <t>Energy DUOPO 500/22N AKU V2</t>
  </si>
  <si>
    <t>Energy DUOPO 800/25N AKU V2</t>
  </si>
  <si>
    <t>Energy DUOPO 1000/25N AKU V2</t>
  </si>
  <si>
    <t>Energy DUOPO 1500/40N AKU V2</t>
  </si>
  <si>
    <t>stacionární zásobník  TUV (vody) , SMALT s izolací,</t>
  </si>
  <si>
    <t>akumulační nádrž 500 L, nesmaltovaná s prut.ohřevem na TUV 22L, vč. izolace k ENERGY DUO 500N</t>
  </si>
  <si>
    <t>akumulační nádrž 800 L, nesmaltovaná s prut.ohřevem na TUV 25L, vč. izolace k AKU 800N</t>
  </si>
  <si>
    <t>akumulační nádrž 1000 L, nesmaltovaná s prut.ohřevem na TUV 25L, vč. izolace k AKU 1000N</t>
  </si>
  <si>
    <t>akumulační nádrž 1500 L, nesmaltovaná s prut.ohřevem na TUV 40L,  vč. izolace k AKU 1500N</t>
  </si>
  <si>
    <t>akumulační nádrž 500 L, nesmaltovaná s prut.ohřevem na TUV 22L, 1 tepelný výměník, vč. izolace k ENERGY DUO 500N</t>
  </si>
  <si>
    <t>akumulační nádrž 800 L, nesmaltovaná s prut.ohřevem na TUV 25L, 1 tepelný výměník, vč. izolace k AKU 800N</t>
  </si>
  <si>
    <t>akumulační nádrž 1000 L, nesmaltovaná s prut.ohřevem na TUV 25L, 1 tepelný výměník, vč. izolace k AKU 1000N</t>
  </si>
  <si>
    <t>akumulační nádrž 1500 L, nesmaltovaná s prut.ohřevem na TUV 40L, 1 tepelný výměník, vč. izolace k AKU 1500N</t>
  </si>
  <si>
    <t>akumulační nádrž 500 L, nesmaltovaná s prut.ohřevem na TUV 22L, 2 tepelné výměníky, vč. izolace k ENERGY DUO 500N</t>
  </si>
  <si>
    <t>akumulační nádrž 800 L, nesmaltovaná s prut.ohřevem na TUV 25L, 2 tepelné výměníky, vč. izolace k AKU 800N</t>
  </si>
  <si>
    <t>akumulační nádrž 1000 L, nesmaltovaná s prut.ohřevem na TUV 25L, 2 tepelné výměníky, vč. izolace k AKU 1000N</t>
  </si>
  <si>
    <t>akumulační nádrž 1500 L, nesmaltovaná s prut.ohřevem na TUV 40L, 2 tepelné výměníky, vč. izolace k AKU 1500N</t>
  </si>
  <si>
    <t>Energy 150N V0/0 kW</t>
  </si>
  <si>
    <t>Energy 200N V0/0 kW</t>
  </si>
  <si>
    <t>Energy 300N V0/0 kW</t>
  </si>
  <si>
    <t>Energy 400N V0/0 kW</t>
  </si>
  <si>
    <t>Energy 500N V0/0 kW</t>
  </si>
  <si>
    <t>Energy 750N V0/0 kW</t>
  </si>
  <si>
    <t>Energy 1000N V0/0 kW</t>
  </si>
  <si>
    <t>Energy 1500N V0/0 kW</t>
  </si>
  <si>
    <t>stacionární zásobníkový ohřívačové ohřívače s 1 výměníkem, SMALT s izolací</t>
  </si>
  <si>
    <t>Energy 150N V1/0 kW</t>
  </si>
  <si>
    <t>stacionární zásobníkový ohřívač 150 L, 1 výměník, izolace, bez el. topného telesa</t>
  </si>
  <si>
    <t>Energy 200N V1/0 kW</t>
  </si>
  <si>
    <t>stacionární zásobníkový ohřívač 200 L, 1 výměník, izolace, bez el. topného telesa</t>
  </si>
  <si>
    <t>Energy 300N V1/0 kW</t>
  </si>
  <si>
    <t>stacionární zásobníkový ohřívač 300 L, 1 výměník, izolace, bez el. topného telesa</t>
  </si>
  <si>
    <t>Energy 400N V1/0 kW</t>
  </si>
  <si>
    <t>stacionární zásobníkový ohřívač 400 L, 1 výměník, izolace, bez el. topného telesa</t>
  </si>
  <si>
    <t>Energy 500N V1/0 kW</t>
  </si>
  <si>
    <t>stacionární zásobníkový ohřívač 500 L, 1 výměník, izolace, bez el. topného telesa</t>
  </si>
  <si>
    <t>Energy 750N V1/0 kW</t>
  </si>
  <si>
    <t>stacionární zásobníkový ohřívač 750 L, 1 výměník, bez el. topného telesa, vč. izolace k ENERGY 750N</t>
  </si>
  <si>
    <t>Energy 1000N V1/0 kW</t>
  </si>
  <si>
    <t>stacionární zásobníkový ohřívač 1000 L, 1 výměník, bez el. topného telesa, vč. izolace k ENERGY 1000N</t>
  </si>
  <si>
    <t>Energy 1500N V1/0 kW</t>
  </si>
  <si>
    <t>stacionární zásobníkový ohřívač 1500 L, 1 výměník, bez el. topného telesa, vč. izolace k ENERGY 1500N</t>
  </si>
  <si>
    <t>stacionární zásobníkový ohřívačové ohřívače s 2 výměníky, SMALT s izolací</t>
  </si>
  <si>
    <t>Energy 200N V2/0 kW</t>
  </si>
  <si>
    <t>stacionární zásobníkový ohřívač 200 L, 2 výměníky, izolace, bez el. topného telesa</t>
  </si>
  <si>
    <t>Energy 300N V2/0 kW</t>
  </si>
  <si>
    <t>stacionární zásobníkový ohřívač 300 L, 2 výměníky, izolace, bez el. topného telesa</t>
  </si>
  <si>
    <t>Energy 400N V2/0 kW</t>
  </si>
  <si>
    <t>stacionární zásobníkový ohřívač 400 L, 2 výměníky, izolace, bez el. topného telesa</t>
  </si>
  <si>
    <t>Energy 500N V2/0 kW</t>
  </si>
  <si>
    <t>stacionární zásobníkový ohřívač 500 L, 2 výměníky, izolace, bez el. topného telesa</t>
  </si>
  <si>
    <t>Energy 750N V2/0 kW</t>
  </si>
  <si>
    <t>stacionární zásobníkový ohřívač 750 L, 2 výměníky, bez el. topného telesa, vč. izolace k ENERGY 750N</t>
  </si>
  <si>
    <t>Energy 1000N V2/0 kW</t>
  </si>
  <si>
    <t>stacionární zásobníkový ohřívač 1000 L, 2 výměníky, bez el. topného telesa, vč. izolace k ENERGY 1000N</t>
  </si>
  <si>
    <t>Energy 1500N V2/0 kW</t>
  </si>
  <si>
    <t>stacionární zásobníkový ohřívač 1500 L, 2 výměníky, bez el. topného telesa, vč. izolace k ENERGY 1500N</t>
  </si>
  <si>
    <t>stacionárny zásobníkový ohrievač s 1 výmenníkom so zväčšenou plochou, SMALT s izoláciou</t>
  </si>
  <si>
    <t>ENERGY N 150 SPV1/0</t>
  </si>
  <si>
    <t>151111</t>
  </si>
  <si>
    <t>8588005815819</t>
  </si>
  <si>
    <t>stac.zás.ohrievač 150 L smalt s izoláciou, 1 výmenník +mont.set</t>
  </si>
  <si>
    <t>ENERGY N 200 SPV1/0</t>
  </si>
  <si>
    <t>151112</t>
  </si>
  <si>
    <t>8588005815826</t>
  </si>
  <si>
    <t>stac.zás.ohrievač 200 L smalt s izoláciou, 1 výmenník +mont.set</t>
  </si>
  <si>
    <t>ENERGY N 400 SPV1/0</t>
  </si>
  <si>
    <t>151114</t>
  </si>
  <si>
    <t>8588005815840</t>
  </si>
  <si>
    <t>stac.zás.ohrievač 400 L smalt s izoláciou, 1 výmenník +mont.set</t>
  </si>
  <si>
    <t>ENERGY N 500 SPV1/0</t>
  </si>
  <si>
    <t>151115</t>
  </si>
  <si>
    <t>8588005815857</t>
  </si>
  <si>
    <t>stac.zás.ohrievač 500 L smalt s izoláciou, 1 výmenník +mont.set</t>
  </si>
  <si>
    <t>stacionárny zásobníkový ohrievač s 2 výmenníkmi so zväčšenou plochou, SMALT s izoláciou</t>
  </si>
  <si>
    <t xml:space="preserve">ENERGY N  300 SPV2/0 </t>
  </si>
  <si>
    <t>151123</t>
  </si>
  <si>
    <t>8588005815864</t>
  </si>
  <si>
    <t>stac.zás.ohrievač 300 L smalt s izoláciou, 2 výmenníky +mont.set</t>
  </si>
  <si>
    <t xml:space="preserve">ENERGY N  400 SPV2/0 </t>
  </si>
  <si>
    <t>151124</t>
  </si>
  <si>
    <t>8588005815871</t>
  </si>
  <si>
    <t>stac.zás.ohrievač 400 L smalt s izoláciou, 2 výmenníky +mont.set</t>
  </si>
  <si>
    <t xml:space="preserve">ENERGY N  500 SPV2/0 </t>
  </si>
  <si>
    <t>151125</t>
  </si>
  <si>
    <t>8588005815888</t>
  </si>
  <si>
    <t>stac.zás.ohrievač 500 L smalt s izoláciou, 2 výmenníky +mont.set</t>
  </si>
  <si>
    <t>stacionárny zásobníkový ohrievač s 1 výmenníkom so zväčšenou plochou, SMALT s izoláciou,  stenčený design</t>
  </si>
  <si>
    <t xml:space="preserve">ENERGY N  300 SPV1/0 SLIM </t>
  </si>
  <si>
    <t>152113</t>
  </si>
  <si>
    <t>8588005817974</t>
  </si>
  <si>
    <t>stac.zás.ohrievač 300 L smalt s izoláciou, 1 výmenník +mont.set, stenčený design</t>
  </si>
  <si>
    <t>ENERGY N  400 SPV1/0 SLIM</t>
  </si>
  <si>
    <t>152114</t>
  </si>
  <si>
    <t>8588005817981</t>
  </si>
  <si>
    <t>stac.zás.ohrievač 400 L smalt s izoláciou, 1 výmenník +mont.set, stenčený design</t>
  </si>
  <si>
    <t xml:space="preserve">ENERGY N  500 SPV1/0 SLIM </t>
  </si>
  <si>
    <t>152115</t>
  </si>
  <si>
    <t>8588005817998</t>
  </si>
  <si>
    <t>stac.zás.ohrievač 500 L smalt s izoláciou, 1 výmenník +mont.set, stenčený design</t>
  </si>
  <si>
    <t>Energy 150N V2/0 kW</t>
  </si>
  <si>
    <t>ENERGY N SPV-250/60</t>
  </si>
  <si>
    <t xml:space="preserve">stacionárny zásobníkový ohrievač pre tepelné čerpadlá s akumulačnou nádržou  </t>
  </si>
  <si>
    <t>stacionárny zásobníkový ohrievač vody pre tepelné čerpadlá s akumulačnou nádržou 60 L, o objeme 250 L  so zväčšením výmenníkom 4,27 m2</t>
  </si>
  <si>
    <t>STACIONÁRNE OHRIEVAČE VODY - N</t>
  </si>
  <si>
    <t>151101</t>
  </si>
  <si>
    <t>151102</t>
  </si>
  <si>
    <t>151103</t>
  </si>
  <si>
    <t>151104</t>
  </si>
  <si>
    <t>151105</t>
  </si>
  <si>
    <t>151106</t>
  </si>
  <si>
    <t>151107</t>
  </si>
  <si>
    <t>151108</t>
  </si>
  <si>
    <t>ENERGY N  150 V0/0 stac.zásobník 150 L s izoláciou, bez vyk.tel.+mont.set</t>
  </si>
  <si>
    <t>ENERGY N  200 V0/0 stac.zásobník 200 L s izoláciou, bez vyk.tel.+mont.set</t>
  </si>
  <si>
    <t>ENERGY N  300 V0/0 stac.zásobník 300 L s izoláciou. bez vyk.tel.+mont.set</t>
  </si>
  <si>
    <t>ENERGY N  400 V0/0 stac.zásobník 400 L s izoláciou, bez vyk.tel.+mont.set</t>
  </si>
  <si>
    <t>ENERGY N  500 V0/0 stac.zásobník 500 L s izoláciou, bez vyk.tel.+mont.set</t>
  </si>
  <si>
    <t>ENERGY N  750 V0/0 stac.zásobník 750 L s izoláciou, bez vyk.tel.+mont.set</t>
  </si>
  <si>
    <t>ENERGY N 1000 V0/0 stac.zásobník 1000 L s izoláciou, bez vyk.tel.+mont.set</t>
  </si>
  <si>
    <t>ENERGY N 1500 V0/0 stac.zásobník 1500 L s izoláciou, bez vyk.tel.+mont.set</t>
  </si>
  <si>
    <t> 222010</t>
  </si>
  <si>
    <t> 222011</t>
  </si>
  <si>
    <t xml:space="preserve">  222012 </t>
  </si>
  <si>
    <t>AKUMULAČNÉ SMALTOVANÉ NÁDRŽE - AKE</t>
  </si>
  <si>
    <t>ZÁVESNÉ OHRIEVAČE VODY QTERMO</t>
  </si>
  <si>
    <t>AKUMULAČNÉ NESMALTOVANÉ NÁDRŽE - AKU N</t>
  </si>
  <si>
    <t>AKUMULAČNÉ NESMALTOVANÉ NÁDRŽE - AKU S</t>
  </si>
  <si>
    <t>STACIONÁRNE OHRIEVAČE VODY - S</t>
  </si>
  <si>
    <t>PRIETOKOVÉ OHRIEVAČE VODY</t>
  </si>
  <si>
    <t xml:space="preserve">VNÚTORNÝ PROGRAM </t>
  </si>
  <si>
    <t>ELEKTRICKÉ VYKUROVANIE</t>
  </si>
  <si>
    <t>Termostaty pro řízení podlahového vytápění</t>
  </si>
  <si>
    <t xml:space="preserve">SM        </t>
  </si>
  <si>
    <t>SPDL M</t>
  </si>
  <si>
    <t>baterie stojánková trojcestná, zmiešavacia 480274</t>
  </si>
  <si>
    <t>baterie stojánková páková trojcestná dlouhé ramínko, zmiešavacia 480273</t>
  </si>
  <si>
    <t>SK</t>
  </si>
  <si>
    <t>Tepelné čerpadlá vzduch - voda integrované s ohrevom TUV a akumulačnou nádrou ,,3 v 1"</t>
  </si>
  <si>
    <t xml:space="preserve">Q-termo HPM2.C - 8        </t>
  </si>
  <si>
    <t>Monoblokové tepel.čerpadlo + vnútorná jednotka zložená z hydraulic. modulu, zásobníka TUV a akumul.nádržou, s výkonom od 2,3 do 8,2kW</t>
  </si>
  <si>
    <t>A+++/A++</t>
  </si>
  <si>
    <t xml:space="preserve">Q-termo HPM2.C - 12   </t>
  </si>
  <si>
    <t>Monoblokové tepel.čerpadlo + vnútorná jednotka zložená z hydraulic. modulu, zásobníka TUV a akumul.nádržou, s výkonom od 3,8 do 12,5kW</t>
  </si>
  <si>
    <t xml:space="preserve">Q-termo HPM2.C - 16     </t>
  </si>
  <si>
    <t>Monoblokové tepel.čerpadlo + vnútorná jednotka zložená z hydraulic. modulu, zásobníka TUV a akumul.nádržou, s výkonom od 7 do 23kW</t>
  </si>
  <si>
    <t>AKUMULAČNÉ NESMALTOVANÉ NÁDRŽE - AKU KXT</t>
  </si>
  <si>
    <t>Energy 500 - 100 AKU KXT</t>
  </si>
  <si>
    <t>akumulačná nádrž 500 L, nesmaltovaná, + izolácia</t>
  </si>
  <si>
    <t>Energy 750 - 100 AKU KXT</t>
  </si>
  <si>
    <t>akumulačná nádrž 750 L, nesmaltovaná, +  izolácia</t>
  </si>
  <si>
    <t>Energy 1000 - 100 AKU KXT</t>
  </si>
  <si>
    <t>akumulačná nádrž 1000 L, nesmaltovaná, +  izolácia</t>
  </si>
  <si>
    <t>Energy 1500 - 100 AKU KXT</t>
  </si>
  <si>
    <t>akumulačná nádrž 1500 L, nesmaltovaná, +  izolácia</t>
  </si>
  <si>
    <t>Energy 2000 - 100 AKU KXT</t>
  </si>
  <si>
    <t>akumulačná nádrž 2000 L, nesmaltovaná, +  izolácia</t>
  </si>
  <si>
    <t>akumulačná nádrž s 1 výmenníkom, BEZ SMALTU + izolácia</t>
  </si>
  <si>
    <t>Energy 500 - 100 AKU V1 KXT</t>
  </si>
  <si>
    <t>akumulačná nádrž 500 L, nesmaltovaná, 1 tepelný výmenník, +  izolácia</t>
  </si>
  <si>
    <t>Energy 750 - 100 AKU V1 KXT</t>
  </si>
  <si>
    <t>akumulačná nádrž 750 L, nesmaltovaná, 1 tepelný výmenník, + izolácia</t>
  </si>
  <si>
    <t>Energy 1000 - 100 AKU V1 KXT</t>
  </si>
  <si>
    <t>akumulačná nádrž 1000 L, nesmaltovaná, 1 tepelný výmenník, + izolácia</t>
  </si>
  <si>
    <t>Energy 1500 - 100 AKU V1 KXT</t>
  </si>
  <si>
    <t>akumulačná nádrž 1500 L, nesmaltovaná, 1 tepelný výmenník, + izolácia</t>
  </si>
  <si>
    <t>Energy 2000 - 100 AKU V1 KXT</t>
  </si>
  <si>
    <t>akumulačná nádrž 2000 L, nesmaltovaná, 1 tepelný výmenník, + izolácia</t>
  </si>
  <si>
    <t>akumulačná nádrž s 2 výmenníkmi, BEZ SMALTU + izolácia</t>
  </si>
  <si>
    <t>Energy 500 - 100 AKU V2 KXT</t>
  </si>
  <si>
    <t>akumulačná nádrž 500 L, nesmaltovaná, 2 tepelné výmenníky, + izolácia</t>
  </si>
  <si>
    <t>Energy 750 - 100 AKU V2 KXT</t>
  </si>
  <si>
    <t>akumulačná nádrž 750 L, nesmaltovaná, 2 tepelné výmenníky, + izolácia</t>
  </si>
  <si>
    <t>Energy 1000 - 100 AKU V2 KXT</t>
  </si>
  <si>
    <t>akumulačná nádrž 1000 L, nesmaltovaná, 2 tepelné výmenníky, + izolácia</t>
  </si>
  <si>
    <t>Energy 1500 - 100 AKU V2 KXT</t>
  </si>
  <si>
    <t>akumulačná nádrž 1500 L, nesmaltovaná, 2 tepelné výmenníky, + izolácia</t>
  </si>
  <si>
    <t>Energy 2000 - 100 AKU V2 KXT</t>
  </si>
  <si>
    <t>akumulačná nádrž 2000 L, nesmaltovaná, 2 tepelné výmenníky, + izolácia</t>
  </si>
  <si>
    <t>Aktualizovaná verzia 31.10.2024</t>
  </si>
  <si>
    <r>
      <t>kombinovaný vertikální, suché topení -</t>
    </r>
    <r>
      <rPr>
        <b/>
        <sz val="11"/>
        <color rgb="FF0070C0"/>
        <rFont val="Arial"/>
        <family val="2"/>
        <charset val="238"/>
      </rPr>
      <t xml:space="preserve"> keramické teleso</t>
    </r>
  </si>
  <si>
    <t>TREND CERAMIC 80 KL</t>
  </si>
  <si>
    <t>kombinovaný vertikální zásobníkový ohřívač 80 L, levé napojení, s keramickým vykurovacím telesom</t>
  </si>
  <si>
    <t>TREND CERAMIC 80 KP</t>
  </si>
  <si>
    <t>kombinovaný vertikální zásobníkový ohřívač 80 L, pravé napojení, s keramickým vykurovacím telesom</t>
  </si>
  <si>
    <t>TREND CERAMIC 120 KL</t>
  </si>
  <si>
    <t>kombinovaný vertikální zásobníkový ohřívač 120 L, levé napojení, s keramickým vykurovacím telesom</t>
  </si>
  <si>
    <t>TREND CERAMIC 120 KP</t>
  </si>
  <si>
    <t>kombinovaný vertikální zásobníkový ohřívač 120 L, pravé napojení, s keramickým vykurovacím telesom</t>
  </si>
  <si>
    <t>TREND CERAMIC 150 KL</t>
  </si>
  <si>
    <t>kombinovaný vertikální zásobníkový ohřívač 150 L, levé napojení, s keramickým vykurovacím telesom</t>
  </si>
  <si>
    <t>TREND CERAMIC 150 KP</t>
  </si>
  <si>
    <t>kombinovaný vertikální zásobníkový ohřívač 150 L, pravé napojení, s keramickým vykurovacím telesom</t>
  </si>
  <si>
    <t>TREND CERAMIC 200 KL</t>
  </si>
  <si>
    <t>kombinovaný vertikální zásobníkový ohřívač 200 L, levé napojení, s keramickým vykurovacím telesom</t>
  </si>
  <si>
    <t>TREND CERAMIC 200 KP</t>
  </si>
  <si>
    <t>kombinovaný vertikální zásobníkový ohřívač 200 L, pravé napojení, s keramickým vykurovacím telesom</t>
  </si>
  <si>
    <t xml:space="preserve">Vyk.tel.set 1x2kW k BKOX 80-120l, komplet sada      </t>
  </si>
  <si>
    <t>Súprava s elektrickým vykurovacím telesom k TREND BKOX, pre 80 - 120L</t>
  </si>
  <si>
    <t xml:space="preserve">kartonová krabice </t>
  </si>
  <si>
    <t>CENNÍK PLATNÝ OD 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</si>
</sst>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#,##0.0"/>
    <numFmt numFmtId="165" formatCode="#,##0.0\ &quot;Kg&quot;"/>
    <numFmt numFmtId="166" formatCode="#,##0\ _K_č"/>
    <numFmt numFmtId="167" formatCode="0.0"/>
    <numFmt numFmtId="168" formatCode="[$-405]General"/>
    <numFmt numFmtId="169" formatCode="#,##0.00\ &quot;€&quot;"/>
    <numFmt numFmtId="170" formatCode="_-* #,##0.00\ _F_t_-;\-* #,##0.00\ _F_t_-;_-* &quot;-&quot;??\ _F_t_-;_-@_-"/>
    <numFmt numFmtId="171" formatCode="#,##0.0&quot; Kg&quot;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rgb="FFFF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2" tint="-9.9978637043366805E-2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theme="2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1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rgb="FF00B050"/>
      <name val="Arial"/>
      <family val="2"/>
      <charset val="238"/>
    </font>
    <font>
      <b/>
      <sz val="11"/>
      <color theme="8" tint="-0.249977111117893"/>
      <name val="Arial"/>
      <family val="2"/>
      <charset val="238"/>
    </font>
    <font>
      <sz val="11"/>
      <color rgb="FFFF0000"/>
      <name val="Arial"/>
      <family val="2"/>
      <charset val="238"/>
    </font>
    <font>
      <u/>
      <sz val="11"/>
      <name val="Arial"/>
      <family val="2"/>
      <charset val="238"/>
    </font>
    <font>
      <sz val="11"/>
      <color theme="8" tint="-0.249977111117893"/>
      <name val="Arial"/>
      <family val="2"/>
      <charset val="238"/>
    </font>
    <font>
      <b/>
      <sz val="11"/>
      <color theme="8" tint="0.3999755851924192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70C0"/>
      <name val="Tahoma"/>
      <family val="2"/>
      <charset val="238"/>
    </font>
    <font>
      <sz val="11"/>
      <color theme="8" tint="-0.249977111117893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b/>
      <sz val="11"/>
      <color rgb="FF66FFFF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FF0000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rgb="FF0070C0"/>
      <name val="Tahoma"/>
      <family val="2"/>
      <charset val="238"/>
    </font>
    <font>
      <b/>
      <u/>
      <sz val="10"/>
      <color rgb="FF0070C0"/>
      <name val="Arial"/>
      <family val="2"/>
      <charset val="238"/>
    </font>
    <font>
      <b/>
      <sz val="10"/>
      <color rgb="FF00B050"/>
      <name val="Tahoma"/>
      <family val="2"/>
      <charset val="238"/>
    </font>
    <font>
      <u/>
      <sz val="11"/>
      <color rgb="FF00B050"/>
      <name val="Calibri"/>
      <family val="2"/>
      <scheme val="minor"/>
    </font>
    <font>
      <b/>
      <sz val="11"/>
      <color rgb="FF00B050"/>
      <name val="Tahoma"/>
      <family val="2"/>
      <charset val="238"/>
    </font>
    <font>
      <b/>
      <u/>
      <sz val="11"/>
      <color rgb="FF00B050"/>
      <name val="Arial"/>
      <family val="2"/>
      <charset val="238"/>
    </font>
    <font>
      <u/>
      <sz val="11"/>
      <name val="Calibri"/>
      <family val="2"/>
      <scheme val="minor"/>
    </font>
    <font>
      <b/>
      <sz val="11"/>
      <color rgb="FFFFC000"/>
      <name val="Arial"/>
      <family val="2"/>
      <charset val="238"/>
    </font>
  </fonts>
  <fills count="65">
    <fill>
      <patternFill patternType="none"/>
    </fill>
    <fill>
      <patternFill patternType="gray125"/>
    </fill>
    <fill>
      <patternFill patternType="solid">
        <fgColor theme="2" tint="-9.9978637043366805E-2"/>
        <bgColor rgb="FFC0C0C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C0C0C0"/>
      </patternFill>
    </fill>
    <fill>
      <patternFill patternType="solid">
        <fgColor theme="4" tint="0.39997558519241921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0C0C0"/>
      </patternFill>
    </fill>
    <fill>
      <patternFill patternType="solid">
        <fgColor theme="7" tint="0.59999389629810485"/>
        <bgColor rgb="FFBFBFB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C0C0C0"/>
      </patternFill>
    </fill>
    <fill>
      <patternFill patternType="solid">
        <fgColor rgb="FFFFC000"/>
        <bgColor rgb="FFBFBFBF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C0C0C0"/>
      </patternFill>
    </fill>
    <fill>
      <patternFill patternType="solid">
        <fgColor rgb="FFFF0000"/>
        <bgColor rgb="FFBFBFBF"/>
      </patternFill>
    </fill>
    <fill>
      <patternFill patternType="solid">
        <fgColor rgb="FFFF6699"/>
        <bgColor indexed="64"/>
      </patternFill>
    </fill>
    <fill>
      <patternFill patternType="solid">
        <fgColor theme="5" tint="0.59999389629810485"/>
        <bgColor rgb="FFC0C0C0"/>
      </patternFill>
    </fill>
    <fill>
      <patternFill patternType="solid">
        <fgColor theme="5" tint="0.59999389629810485"/>
        <bgColor rgb="FFBFBFBF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rgb="FFC0C0C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BFBFBF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thin">
        <color theme="2"/>
      </top>
      <bottom style="medium">
        <color indexed="64"/>
      </bottom>
      <diagonal/>
    </border>
    <border>
      <left/>
      <right/>
      <top style="thin">
        <color theme="2"/>
      </top>
      <bottom style="medium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medium">
        <color indexed="64"/>
      </right>
      <top/>
      <bottom style="thin">
        <color theme="2"/>
      </bottom>
      <diagonal/>
    </border>
    <border>
      <left/>
      <right style="medium">
        <color indexed="64"/>
      </right>
      <top style="thin">
        <color theme="2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B0F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B0F0"/>
      </right>
      <top/>
      <bottom/>
      <diagonal/>
    </border>
    <border>
      <left/>
      <right style="medium">
        <color indexed="64"/>
      </right>
      <top/>
      <bottom style="medium">
        <color rgb="FF00B0F0"/>
      </bottom>
      <diagonal/>
    </border>
    <border>
      <left style="medium">
        <color indexed="64"/>
      </left>
      <right style="medium">
        <color indexed="64"/>
      </right>
      <top/>
      <bottom style="medium">
        <color rgb="FF00B0F0"/>
      </bottom>
      <diagonal/>
    </border>
    <border>
      <left style="medium">
        <color indexed="64"/>
      </left>
      <right style="medium">
        <color rgb="FF00B0F0"/>
      </right>
      <top/>
      <bottom style="medium">
        <color rgb="FF00B0F0"/>
      </bottom>
      <diagonal/>
    </border>
  </borders>
  <cellStyleXfs count="90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6" fillId="0" borderId="0"/>
    <xf numFmtId="168" fontId="18" fillId="0" borderId="0" applyBorder="0" applyProtection="0"/>
    <xf numFmtId="0" fontId="1" fillId="0" borderId="0"/>
    <xf numFmtId="0" fontId="1" fillId="0" borderId="0"/>
    <xf numFmtId="0" fontId="1" fillId="0" borderId="0"/>
    <xf numFmtId="0" fontId="16" fillId="0" borderId="0"/>
    <xf numFmtId="0" fontId="19" fillId="0" borderId="0"/>
    <xf numFmtId="0" fontId="1" fillId="0" borderId="0"/>
    <xf numFmtId="0" fontId="16" fillId="0" borderId="0"/>
    <xf numFmtId="0" fontId="1" fillId="0" borderId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22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9" fillId="0" borderId="0" applyFont="0" applyFill="0" applyBorder="0" applyAlignment="0" applyProtection="0"/>
    <xf numFmtId="0" fontId="41" fillId="0" borderId="43" applyNumberFormat="0" applyFill="0" applyAlignment="0" applyProtection="0"/>
    <xf numFmtId="0" fontId="42" fillId="0" borderId="44" applyNumberFormat="0" applyFill="0" applyAlignment="0" applyProtection="0"/>
    <xf numFmtId="0" fontId="43" fillId="0" borderId="45" applyNumberFormat="0" applyFill="0" applyAlignment="0" applyProtection="0"/>
    <xf numFmtId="0" fontId="43" fillId="0" borderId="0" applyNumberFormat="0" applyFill="0" applyBorder="0" applyAlignment="0" applyProtection="0"/>
    <xf numFmtId="0" fontId="44" fillId="29" borderId="0" applyNumberFormat="0" applyBorder="0" applyAlignment="0" applyProtection="0"/>
    <xf numFmtId="0" fontId="45" fillId="30" borderId="0" applyNumberFormat="0" applyBorder="0" applyAlignment="0" applyProtection="0"/>
    <xf numFmtId="0" fontId="46" fillId="32" borderId="46" applyNumberFormat="0" applyAlignment="0" applyProtection="0"/>
    <xf numFmtId="0" fontId="47" fillId="33" borderId="47" applyNumberFormat="0" applyAlignment="0" applyProtection="0"/>
    <xf numFmtId="0" fontId="48" fillId="33" borderId="46" applyNumberFormat="0" applyAlignment="0" applyProtection="0"/>
    <xf numFmtId="0" fontId="49" fillId="0" borderId="48" applyNumberFormat="0" applyFill="0" applyAlignment="0" applyProtection="0"/>
    <xf numFmtId="0" fontId="50" fillId="34" borderId="49" applyNumberFormat="0" applyAlignment="0" applyProtection="0"/>
    <xf numFmtId="0" fontId="51" fillId="0" borderId="0" applyNumberFormat="0" applyFill="0" applyBorder="0" applyAlignment="0" applyProtection="0"/>
    <xf numFmtId="0" fontId="1" fillId="35" borderId="50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51" applyNumberFormat="0" applyFill="0" applyAlignment="0" applyProtection="0"/>
    <xf numFmtId="0" fontId="5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4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4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4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4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4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31" borderId="0" applyNumberFormat="0" applyBorder="0" applyAlignment="0" applyProtection="0"/>
    <xf numFmtId="0" fontId="54" fillId="39" borderId="0" applyNumberFormat="0" applyBorder="0" applyAlignment="0" applyProtection="0"/>
    <xf numFmtId="0" fontId="54" fillId="43" borderId="0" applyNumberFormat="0" applyBorder="0" applyAlignment="0" applyProtection="0"/>
    <xf numFmtId="0" fontId="54" fillId="47" borderId="0" applyNumberFormat="0" applyBorder="0" applyAlignment="0" applyProtection="0"/>
    <xf numFmtId="0" fontId="54" fillId="51" borderId="0" applyNumberFormat="0" applyBorder="0" applyAlignment="0" applyProtection="0"/>
    <xf numFmtId="0" fontId="54" fillId="55" borderId="0" applyNumberFormat="0" applyBorder="0" applyAlignment="0" applyProtection="0"/>
    <xf numFmtId="0" fontId="54" fillId="59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59">
    <xf numFmtId="0" fontId="0" fillId="0" borderId="0" xfId="0"/>
    <xf numFmtId="3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" fontId="2" fillId="0" borderId="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1" fontId="2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1" fontId="5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4" fontId="2" fillId="4" borderId="7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/>
    </xf>
    <xf numFmtId="164" fontId="2" fillId="5" borderId="7" xfId="0" applyNumberFormat="1" applyFont="1" applyFill="1" applyBorder="1" applyAlignment="1">
      <alignment horizontal="center" vertical="center"/>
    </xf>
    <xf numFmtId="14" fontId="2" fillId="4" borderId="7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vertical="center"/>
    </xf>
    <xf numFmtId="3" fontId="2" fillId="5" borderId="7" xfId="0" applyNumberFormat="1" applyFont="1" applyFill="1" applyBorder="1" applyAlignment="1">
      <alignment horizontal="center"/>
    </xf>
    <xf numFmtId="3" fontId="2" fillId="5" borderId="7" xfId="0" applyNumberFormat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44" fontId="2" fillId="0" borderId="11" xfId="1" applyFont="1" applyBorder="1" applyAlignment="1">
      <alignment horizontal="left" vertical="center"/>
    </xf>
    <xf numFmtId="165" fontId="2" fillId="5" borderId="7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2" fillId="5" borderId="7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/>
    </xf>
    <xf numFmtId="49" fontId="2" fillId="5" borderId="7" xfId="0" applyNumberFormat="1" applyFont="1" applyFill="1" applyBorder="1" applyAlignment="1">
      <alignment horizontal="left"/>
    </xf>
    <xf numFmtId="0" fontId="11" fillId="0" borderId="5" xfId="0" applyFont="1" applyBorder="1" applyAlignment="1">
      <alignment horizontal="left" vertical="center"/>
    </xf>
    <xf numFmtId="1" fontId="11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6" fontId="2" fillId="5" borderId="7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/>
    </xf>
    <xf numFmtId="166" fontId="2" fillId="5" borderId="7" xfId="0" applyNumberFormat="1" applyFont="1" applyFill="1" applyBorder="1" applyAlignment="1">
      <alignment vertical="center"/>
    </xf>
    <xf numFmtId="4" fontId="11" fillId="0" borderId="5" xfId="0" applyNumberFormat="1" applyFont="1" applyBorder="1" applyAlignment="1">
      <alignment horizontal="right" vertical="center" wrapText="1"/>
    </xf>
    <xf numFmtId="164" fontId="11" fillId="0" borderId="5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166" fontId="11" fillId="0" borderId="5" xfId="0" applyNumberFormat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2" fontId="10" fillId="4" borderId="7" xfId="0" applyNumberFormat="1" applyFont="1" applyFill="1" applyBorder="1"/>
    <xf numFmtId="0" fontId="2" fillId="2" borderId="14" xfId="0" applyFont="1" applyFill="1" applyBorder="1" applyAlignment="1">
      <alignment horizontal="left" vertical="center"/>
    </xf>
    <xf numFmtId="1" fontId="2" fillId="0" borderId="9" xfId="0" applyNumberFormat="1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165" fontId="2" fillId="0" borderId="9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 wrapText="1"/>
    </xf>
    <xf numFmtId="49" fontId="2" fillId="0" borderId="5" xfId="0" applyNumberFormat="1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right" vertical="center" wrapText="1"/>
    </xf>
    <xf numFmtId="49" fontId="11" fillId="0" borderId="5" xfId="0" applyNumberFormat="1" applyFont="1" applyBorder="1" applyAlignment="1">
      <alignment horizontal="center" vertical="center"/>
    </xf>
    <xf numFmtId="167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5" fillId="0" borderId="0" xfId="0" applyFont="1"/>
    <xf numFmtId="0" fontId="2" fillId="0" borderId="16" xfId="0" applyFont="1" applyBorder="1" applyAlignment="1">
      <alignment horizontal="left" vertical="center"/>
    </xf>
    <xf numFmtId="166" fontId="2" fillId="0" borderId="1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" fontId="2" fillId="0" borderId="5" xfId="9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/>
    </xf>
    <xf numFmtId="49" fontId="2" fillId="3" borderId="8" xfId="8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0" fillId="0" borderId="0" xfId="0" applyFont="1"/>
    <xf numFmtId="3" fontId="5" fillId="0" borderId="9" xfId="0" applyNumberFormat="1" applyFont="1" applyBorder="1" applyAlignment="1">
      <alignment horizontal="center"/>
    </xf>
    <xf numFmtId="0" fontId="2" fillId="9" borderId="6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/>
    </xf>
    <xf numFmtId="3" fontId="2" fillId="9" borderId="7" xfId="0" applyNumberFormat="1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 wrapText="1"/>
    </xf>
    <xf numFmtId="3" fontId="2" fillId="9" borderId="7" xfId="0" applyNumberFormat="1" applyFont="1" applyFill="1" applyBorder="1" applyAlignment="1">
      <alignment horizontal="center" vertical="center" wrapText="1"/>
    </xf>
    <xf numFmtId="0" fontId="15" fillId="9" borderId="0" xfId="0" applyFont="1" applyFill="1"/>
    <xf numFmtId="0" fontId="2" fillId="10" borderId="6" xfId="0" applyFont="1" applyFill="1" applyBorder="1" applyAlignment="1">
      <alignment horizontal="left" vertical="center"/>
    </xf>
    <xf numFmtId="0" fontId="2" fillId="10" borderId="7" xfId="0" applyFont="1" applyFill="1" applyBorder="1" applyAlignment="1">
      <alignment horizontal="left" vertical="center"/>
    </xf>
    <xf numFmtId="3" fontId="2" fillId="10" borderId="7" xfId="0" applyNumberFormat="1" applyFont="1" applyFill="1" applyBorder="1" applyAlignment="1">
      <alignment horizontal="center"/>
    </xf>
    <xf numFmtId="1" fontId="2" fillId="10" borderId="7" xfId="0" applyNumberFormat="1" applyFont="1" applyFill="1" applyBorder="1" applyAlignment="1">
      <alignment horizontal="center" vertical="center"/>
    </xf>
    <xf numFmtId="4" fontId="2" fillId="9" borderId="7" xfId="0" applyNumberFormat="1" applyFont="1" applyFill="1" applyBorder="1" applyAlignment="1">
      <alignment horizontal="right" vertical="center" wrapText="1"/>
    </xf>
    <xf numFmtId="0" fontId="2" fillId="10" borderId="7" xfId="0" applyFont="1" applyFill="1" applyBorder="1" applyAlignment="1">
      <alignment horizontal="center" vertical="center"/>
    </xf>
    <xf numFmtId="164" fontId="2" fillId="10" borderId="7" xfId="0" applyNumberFormat="1" applyFont="1" applyFill="1" applyBorder="1" applyAlignment="1">
      <alignment horizontal="center" vertical="center"/>
    </xf>
    <xf numFmtId="164" fontId="2" fillId="11" borderId="7" xfId="0" applyNumberFormat="1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vertical="center"/>
    </xf>
    <xf numFmtId="3" fontId="2" fillId="10" borderId="7" xfId="0" applyNumberFormat="1" applyFont="1" applyFill="1" applyBorder="1" applyAlignment="1">
      <alignment horizontal="center" vertical="center"/>
    </xf>
    <xf numFmtId="14" fontId="2" fillId="9" borderId="7" xfId="0" applyNumberFormat="1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3" fontId="2" fillId="11" borderId="7" xfId="0" applyNumberFormat="1" applyFont="1" applyFill="1" applyBorder="1" applyAlignment="1">
      <alignment horizontal="center"/>
    </xf>
    <xf numFmtId="0" fontId="2" fillId="11" borderId="7" xfId="0" applyFont="1" applyFill="1" applyBorder="1" applyAlignment="1">
      <alignment vertical="center"/>
    </xf>
    <xf numFmtId="3" fontId="2" fillId="11" borderId="7" xfId="0" applyNumberFormat="1" applyFont="1" applyFill="1" applyBorder="1" applyAlignment="1">
      <alignment horizontal="center" vertical="center"/>
    </xf>
    <xf numFmtId="4" fontId="2" fillId="9" borderId="2" xfId="0" applyNumberFormat="1" applyFont="1" applyFill="1" applyBorder="1" applyAlignment="1">
      <alignment horizontal="right" vertical="center" wrapText="1"/>
    </xf>
    <xf numFmtId="14" fontId="2" fillId="11" borderId="7" xfId="0" applyNumberFormat="1" applyFont="1" applyFill="1" applyBorder="1" applyAlignment="1">
      <alignment horizontal="center" vertical="center"/>
    </xf>
    <xf numFmtId="3" fontId="2" fillId="11" borderId="14" xfId="0" applyNumberFormat="1" applyFont="1" applyFill="1" applyBorder="1" applyAlignment="1">
      <alignment horizontal="center" vertical="center"/>
    </xf>
    <xf numFmtId="4" fontId="2" fillId="9" borderId="14" xfId="0" applyNumberFormat="1" applyFont="1" applyFill="1" applyBorder="1" applyAlignment="1">
      <alignment horizontal="right" vertical="center" wrapText="1"/>
    </xf>
    <xf numFmtId="0" fontId="2" fillId="10" borderId="14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/>
    </xf>
    <xf numFmtId="0" fontId="20" fillId="9" borderId="0" xfId="0" applyFont="1" applyFill="1"/>
    <xf numFmtId="0" fontId="25" fillId="0" borderId="5" xfId="0" applyFont="1" applyBorder="1" applyAlignment="1">
      <alignment horizontal="center" vertical="center"/>
    </xf>
    <xf numFmtId="0" fontId="15" fillId="12" borderId="6" xfId="0" applyFont="1" applyFill="1" applyBorder="1"/>
    <xf numFmtId="0" fontId="15" fillId="12" borderId="7" xfId="0" applyFont="1" applyFill="1" applyBorder="1"/>
    <xf numFmtId="0" fontId="2" fillId="12" borderId="7" xfId="0" applyFont="1" applyFill="1" applyBorder="1" applyAlignment="1">
      <alignment horizontal="center" vertical="center"/>
    </xf>
    <xf numFmtId="0" fontId="15" fillId="12" borderId="7" xfId="0" applyFont="1" applyFill="1" applyBorder="1" applyAlignment="1">
      <alignment horizontal="center"/>
    </xf>
    <xf numFmtId="0" fontId="15" fillId="12" borderId="10" xfId="0" applyFont="1" applyFill="1" applyBorder="1"/>
    <xf numFmtId="0" fontId="15" fillId="12" borderId="0" xfId="0" applyFont="1" applyFill="1"/>
    <xf numFmtId="0" fontId="2" fillId="13" borderId="1" xfId="0" applyFont="1" applyFill="1" applyBorder="1" applyAlignment="1">
      <alignment horizontal="left" vertical="center"/>
    </xf>
    <xf numFmtId="0" fontId="2" fillId="1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1" fontId="2" fillId="13" borderId="2" xfId="0" applyNumberFormat="1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164" fontId="2" fillId="14" borderId="2" xfId="0" applyNumberFormat="1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vertical="center"/>
    </xf>
    <xf numFmtId="3" fontId="2" fillId="14" borderId="2" xfId="0" applyNumberFormat="1" applyFont="1" applyFill="1" applyBorder="1" applyAlignment="1">
      <alignment horizontal="center" vertical="center"/>
    </xf>
    <xf numFmtId="14" fontId="2" fillId="12" borderId="2" xfId="0" applyNumberFormat="1" applyFont="1" applyFill="1" applyBorder="1" applyAlignment="1">
      <alignment horizontal="center" vertical="center"/>
    </xf>
    <xf numFmtId="2" fontId="10" fillId="4" borderId="10" xfId="0" applyNumberFormat="1" applyFont="1" applyFill="1" applyBorder="1"/>
    <xf numFmtId="14" fontId="27" fillId="4" borderId="10" xfId="0" applyNumberFormat="1" applyFont="1" applyFill="1" applyBorder="1" applyAlignment="1">
      <alignment horizontal="center" vertical="center"/>
    </xf>
    <xf numFmtId="14" fontId="25" fillId="0" borderId="5" xfId="0" applyNumberFormat="1" applyFont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/>
    </xf>
    <xf numFmtId="171" fontId="2" fillId="0" borderId="5" xfId="0" applyNumberFormat="1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166" fontId="25" fillId="0" borderId="8" xfId="0" applyNumberFormat="1" applyFont="1" applyBorder="1" applyAlignment="1">
      <alignment horizontal="center" vertical="center"/>
    </xf>
    <xf numFmtId="0" fontId="28" fillId="0" borderId="0" xfId="24" applyFont="1"/>
    <xf numFmtId="0" fontId="15" fillId="15" borderId="6" xfId="0" applyFont="1" applyFill="1" applyBorder="1"/>
    <xf numFmtId="0" fontId="15" fillId="15" borderId="7" xfId="0" applyFont="1" applyFill="1" applyBorder="1"/>
    <xf numFmtId="0" fontId="15" fillId="15" borderId="10" xfId="0" applyFont="1" applyFill="1" applyBorder="1"/>
    <xf numFmtId="0" fontId="15" fillId="15" borderId="0" xfId="0" applyFont="1" applyFill="1"/>
    <xf numFmtId="0" fontId="2" fillId="16" borderId="15" xfId="0" applyFont="1" applyFill="1" applyBorder="1" applyAlignment="1">
      <alignment horizontal="left" vertical="center"/>
    </xf>
    <xf numFmtId="0" fontId="2" fillId="16" borderId="14" xfId="0" applyFont="1" applyFill="1" applyBorder="1" applyAlignment="1">
      <alignment horizontal="left" vertical="center"/>
    </xf>
    <xf numFmtId="1" fontId="2" fillId="16" borderId="14" xfId="0" applyNumberFormat="1" applyFont="1" applyFill="1" applyBorder="1" applyAlignment="1">
      <alignment horizontal="center" vertical="center"/>
    </xf>
    <xf numFmtId="4" fontId="2" fillId="15" borderId="14" xfId="0" applyNumberFormat="1" applyFont="1" applyFill="1" applyBorder="1" applyAlignment="1">
      <alignment horizontal="right" vertical="center" wrapText="1"/>
    </xf>
    <xf numFmtId="0" fontId="2" fillId="16" borderId="14" xfId="0" applyFont="1" applyFill="1" applyBorder="1" applyAlignment="1">
      <alignment horizontal="center" vertical="center"/>
    </xf>
    <xf numFmtId="0" fontId="2" fillId="17" borderId="14" xfId="0" applyFont="1" applyFill="1" applyBorder="1" applyAlignment="1">
      <alignment horizontal="center" vertical="center"/>
    </xf>
    <xf numFmtId="164" fontId="2" fillId="17" borderId="14" xfId="0" applyNumberFormat="1" applyFont="1" applyFill="1" applyBorder="1" applyAlignment="1">
      <alignment horizontal="center" vertical="center"/>
    </xf>
    <xf numFmtId="0" fontId="2" fillId="17" borderId="14" xfId="0" applyFont="1" applyFill="1" applyBorder="1" applyAlignment="1">
      <alignment vertical="center"/>
    </xf>
    <xf numFmtId="3" fontId="2" fillId="17" borderId="14" xfId="0" applyNumberFormat="1" applyFont="1" applyFill="1" applyBorder="1" applyAlignment="1">
      <alignment horizontal="center" vertical="center"/>
    </xf>
    <xf numFmtId="14" fontId="2" fillId="15" borderId="14" xfId="0" applyNumberFormat="1" applyFont="1" applyFill="1" applyBorder="1" applyAlignment="1">
      <alignment horizontal="center" vertical="center"/>
    </xf>
    <xf numFmtId="0" fontId="2" fillId="16" borderId="6" xfId="0" applyFont="1" applyFill="1" applyBorder="1" applyAlignment="1">
      <alignment horizontal="left" vertical="center"/>
    </xf>
    <xf numFmtId="0" fontId="2" fillId="16" borderId="7" xfId="0" applyFont="1" applyFill="1" applyBorder="1" applyAlignment="1">
      <alignment horizontal="left" vertical="center"/>
    </xf>
    <xf numFmtId="1" fontId="2" fillId="16" borderId="7" xfId="0" applyNumberFormat="1" applyFont="1" applyFill="1" applyBorder="1" applyAlignment="1">
      <alignment horizontal="center" vertical="center"/>
    </xf>
    <xf numFmtId="4" fontId="2" fillId="15" borderId="7" xfId="0" applyNumberFormat="1" applyFont="1" applyFill="1" applyBorder="1" applyAlignment="1">
      <alignment horizontal="right" vertical="center" wrapText="1"/>
    </xf>
    <xf numFmtId="0" fontId="2" fillId="16" borderId="7" xfId="0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horizontal="center" vertical="center"/>
    </xf>
    <xf numFmtId="164" fontId="2" fillId="17" borderId="7" xfId="0" applyNumberFormat="1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vertical="center"/>
    </xf>
    <xf numFmtId="3" fontId="2" fillId="17" borderId="7" xfId="0" applyNumberFormat="1" applyFont="1" applyFill="1" applyBorder="1" applyAlignment="1">
      <alignment horizontal="center" vertical="center"/>
    </xf>
    <xf numFmtId="14" fontId="2" fillId="15" borderId="7" xfId="0" applyNumberFormat="1" applyFont="1" applyFill="1" applyBorder="1" applyAlignment="1">
      <alignment horizontal="center" vertical="center"/>
    </xf>
    <xf numFmtId="4" fontId="2" fillId="15" borderId="2" xfId="0" applyNumberFormat="1" applyFont="1" applyFill="1" applyBorder="1" applyAlignment="1">
      <alignment horizontal="right" vertical="center" wrapText="1"/>
    </xf>
    <xf numFmtId="0" fontId="2" fillId="15" borderId="7" xfId="0" applyFont="1" applyFill="1" applyBorder="1" applyAlignment="1">
      <alignment horizontal="center" vertical="center"/>
    </xf>
    <xf numFmtId="164" fontId="2" fillId="15" borderId="2" xfId="0" applyNumberFormat="1" applyFont="1" applyFill="1" applyBorder="1" applyAlignment="1">
      <alignment horizontal="center" vertical="center"/>
    </xf>
    <xf numFmtId="165" fontId="2" fillId="15" borderId="7" xfId="0" applyNumberFormat="1" applyFont="1" applyFill="1" applyBorder="1" applyAlignment="1">
      <alignment horizontal="center" vertical="center"/>
    </xf>
    <xf numFmtId="166" fontId="2" fillId="15" borderId="7" xfId="0" applyNumberFormat="1" applyFont="1" applyFill="1" applyBorder="1" applyAlignment="1">
      <alignment horizontal="center" vertical="center"/>
    </xf>
    <xf numFmtId="3" fontId="2" fillId="15" borderId="7" xfId="0" applyNumberFormat="1" applyFont="1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15" borderId="6" xfId="0" applyFont="1" applyFill="1" applyBorder="1" applyAlignment="1">
      <alignment horizontal="left" vertical="center"/>
    </xf>
    <xf numFmtId="0" fontId="2" fillId="15" borderId="7" xfId="0" applyFont="1" applyFill="1" applyBorder="1" applyAlignment="1">
      <alignment horizontal="left" vertical="center"/>
    </xf>
    <xf numFmtId="1" fontId="2" fillId="15" borderId="7" xfId="0" applyNumberFormat="1" applyFont="1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 vertical="center" wrapText="1"/>
    </xf>
    <xf numFmtId="164" fontId="2" fillId="15" borderId="7" xfId="0" applyNumberFormat="1" applyFont="1" applyFill="1" applyBorder="1" applyAlignment="1">
      <alignment horizontal="center" vertical="center" wrapText="1"/>
    </xf>
    <xf numFmtId="164" fontId="2" fillId="15" borderId="7" xfId="0" applyNumberFormat="1" applyFont="1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/>
    </xf>
    <xf numFmtId="0" fontId="15" fillId="18" borderId="6" xfId="0" applyFont="1" applyFill="1" applyBorder="1"/>
    <xf numFmtId="0" fontId="15" fillId="18" borderId="7" xfId="0" applyFont="1" applyFill="1" applyBorder="1"/>
    <xf numFmtId="0" fontId="9" fillId="18" borderId="7" xfId="0" applyFont="1" applyFill="1" applyBorder="1" applyAlignment="1">
      <alignment horizontal="center" vertical="center"/>
    </xf>
    <xf numFmtId="0" fontId="15" fillId="18" borderId="10" xfId="0" applyFont="1" applyFill="1" applyBorder="1"/>
    <xf numFmtId="0" fontId="15" fillId="18" borderId="0" xfId="0" applyFont="1" applyFill="1"/>
    <xf numFmtId="0" fontId="2" fillId="19" borderId="6" xfId="0" applyFont="1" applyFill="1" applyBorder="1" applyAlignment="1">
      <alignment horizontal="left" vertical="center"/>
    </xf>
    <xf numFmtId="0" fontId="2" fillId="19" borderId="7" xfId="0" applyFont="1" applyFill="1" applyBorder="1" applyAlignment="1">
      <alignment horizontal="left" vertical="center"/>
    </xf>
    <xf numFmtId="1" fontId="2" fillId="19" borderId="7" xfId="0" applyNumberFormat="1" applyFont="1" applyFill="1" applyBorder="1" applyAlignment="1">
      <alignment horizontal="center" vertical="center"/>
    </xf>
    <xf numFmtId="0" fontId="2" fillId="19" borderId="2" xfId="0" applyFont="1" applyFill="1" applyBorder="1" applyAlignment="1">
      <alignment horizontal="left" vertical="center"/>
    </xf>
    <xf numFmtId="4" fontId="2" fillId="18" borderId="2" xfId="0" applyNumberFormat="1" applyFont="1" applyFill="1" applyBorder="1" applyAlignment="1">
      <alignment horizontal="right" vertical="center" wrapText="1"/>
    </xf>
    <xf numFmtId="0" fontId="2" fillId="19" borderId="7" xfId="0" applyFont="1" applyFill="1" applyBorder="1" applyAlignment="1">
      <alignment horizontal="center" vertical="center"/>
    </xf>
    <xf numFmtId="0" fontId="2" fillId="20" borderId="7" xfId="0" applyFont="1" applyFill="1" applyBorder="1" applyAlignment="1">
      <alignment horizontal="center" vertical="center"/>
    </xf>
    <xf numFmtId="164" fontId="2" fillId="20" borderId="7" xfId="0" applyNumberFormat="1" applyFont="1" applyFill="1" applyBorder="1" applyAlignment="1">
      <alignment horizontal="center" vertical="center"/>
    </xf>
    <xf numFmtId="0" fontId="2" fillId="20" borderId="7" xfId="0" applyFont="1" applyFill="1" applyBorder="1" applyAlignment="1">
      <alignment vertical="center"/>
    </xf>
    <xf numFmtId="3" fontId="2" fillId="20" borderId="7" xfId="0" applyNumberFormat="1" applyFont="1" applyFill="1" applyBorder="1" applyAlignment="1">
      <alignment horizontal="center" vertical="center"/>
    </xf>
    <xf numFmtId="14" fontId="2" fillId="18" borderId="7" xfId="0" applyNumberFormat="1" applyFont="1" applyFill="1" applyBorder="1" applyAlignment="1">
      <alignment horizontal="center" vertical="center"/>
    </xf>
    <xf numFmtId="0" fontId="2" fillId="7" borderId="5" xfId="12" applyFont="1" applyFill="1" applyBorder="1" applyAlignment="1">
      <alignment horizontal="left" vertical="center"/>
    </xf>
    <xf numFmtId="1" fontId="2" fillId="7" borderId="5" xfId="12" applyNumberFormat="1" applyFont="1" applyFill="1" applyBorder="1" applyAlignment="1">
      <alignment horizontal="center" vertical="center"/>
    </xf>
    <xf numFmtId="0" fontId="2" fillId="0" borderId="5" xfId="12" applyFont="1" applyBorder="1" applyAlignment="1">
      <alignment horizontal="center" vertical="center"/>
    </xf>
    <xf numFmtId="0" fontId="2" fillId="7" borderId="5" xfId="12" applyFont="1" applyFill="1" applyBorder="1" applyAlignment="1">
      <alignment horizontal="center" vertical="center"/>
    </xf>
    <xf numFmtId="164" fontId="2" fillId="7" borderId="5" xfId="12" applyNumberFormat="1" applyFont="1" applyFill="1" applyBorder="1" applyAlignment="1">
      <alignment horizontal="center" vertical="center"/>
    </xf>
    <xf numFmtId="166" fontId="2" fillId="0" borderId="5" xfId="12" applyNumberFormat="1" applyFont="1" applyBorder="1" applyAlignment="1">
      <alignment horizontal="center" vertical="center"/>
    </xf>
    <xf numFmtId="3" fontId="2" fillId="7" borderId="5" xfId="12" applyNumberFormat="1" applyFont="1" applyFill="1" applyBorder="1" applyAlignment="1">
      <alignment horizontal="center" vertical="center"/>
    </xf>
    <xf numFmtId="0" fontId="2" fillId="7" borderId="0" xfId="12" applyFont="1" applyFill="1" applyAlignment="1">
      <alignment vertical="center"/>
    </xf>
    <xf numFmtId="0" fontId="2" fillId="7" borderId="16" xfId="12" applyFont="1" applyFill="1" applyBorder="1" applyAlignment="1">
      <alignment vertical="center"/>
    </xf>
    <xf numFmtId="0" fontId="2" fillId="19" borderId="14" xfId="0" applyFont="1" applyFill="1" applyBorder="1" applyAlignment="1">
      <alignment horizontal="left" vertical="center"/>
    </xf>
    <xf numFmtId="4" fontId="2" fillId="18" borderId="14" xfId="0" applyNumberFormat="1" applyFont="1" applyFill="1" applyBorder="1" applyAlignment="1">
      <alignment horizontal="right" vertical="center" wrapText="1"/>
    </xf>
    <xf numFmtId="0" fontId="20" fillId="18" borderId="0" xfId="0" applyFont="1" applyFill="1"/>
    <xf numFmtId="4" fontId="2" fillId="18" borderId="7" xfId="0" applyNumberFormat="1" applyFont="1" applyFill="1" applyBorder="1" applyAlignment="1">
      <alignment horizontal="right" vertical="center" wrapText="1"/>
    </xf>
    <xf numFmtId="0" fontId="2" fillId="19" borderId="15" xfId="0" applyFont="1" applyFill="1" applyBorder="1" applyAlignment="1">
      <alignment horizontal="left" vertical="center"/>
    </xf>
    <xf numFmtId="1" fontId="2" fillId="19" borderId="14" xfId="0" applyNumberFormat="1" applyFont="1" applyFill="1" applyBorder="1" applyAlignment="1">
      <alignment horizontal="center" vertical="center"/>
    </xf>
    <xf numFmtId="0" fontId="2" fillId="19" borderId="14" xfId="0" applyFont="1" applyFill="1" applyBorder="1" applyAlignment="1">
      <alignment horizontal="center" vertical="center"/>
    </xf>
    <xf numFmtId="0" fontId="2" fillId="20" borderId="14" xfId="0" applyFont="1" applyFill="1" applyBorder="1" applyAlignment="1">
      <alignment horizontal="center" vertical="center"/>
    </xf>
    <xf numFmtId="164" fontId="2" fillId="20" borderId="14" xfId="0" applyNumberFormat="1" applyFont="1" applyFill="1" applyBorder="1" applyAlignment="1">
      <alignment horizontal="center" vertical="center"/>
    </xf>
    <xf numFmtId="0" fontId="2" fillId="20" borderId="14" xfId="0" applyFont="1" applyFill="1" applyBorder="1" applyAlignment="1">
      <alignment vertical="center"/>
    </xf>
    <xf numFmtId="3" fontId="2" fillId="20" borderId="14" xfId="0" applyNumberFormat="1" applyFont="1" applyFill="1" applyBorder="1" applyAlignment="1">
      <alignment horizontal="center" vertical="center"/>
    </xf>
    <xf numFmtId="14" fontId="2" fillId="18" borderId="14" xfId="0" applyNumberFormat="1" applyFont="1" applyFill="1" applyBorder="1" applyAlignment="1">
      <alignment horizontal="center" vertical="center"/>
    </xf>
    <xf numFmtId="164" fontId="2" fillId="19" borderId="7" xfId="0" applyNumberFormat="1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vertical="center"/>
    </xf>
    <xf numFmtId="3" fontId="2" fillId="19" borderId="7" xfId="0" applyNumberFormat="1" applyFont="1" applyFill="1" applyBorder="1" applyAlignment="1">
      <alignment horizontal="center" vertical="center"/>
    </xf>
    <xf numFmtId="3" fontId="2" fillId="21" borderId="7" xfId="0" applyNumberFormat="1" applyFont="1" applyFill="1" applyBorder="1" applyAlignment="1">
      <alignment horizontal="center" vertical="center"/>
    </xf>
    <xf numFmtId="0" fontId="2" fillId="21" borderId="7" xfId="0" applyFont="1" applyFill="1" applyBorder="1" applyAlignment="1">
      <alignment horizontal="center" vertical="center"/>
    </xf>
    <xf numFmtId="0" fontId="2" fillId="22" borderId="6" xfId="0" applyFont="1" applyFill="1" applyBorder="1" applyAlignment="1">
      <alignment horizontal="left" vertical="center"/>
    </xf>
    <xf numFmtId="0" fontId="2" fillId="22" borderId="7" xfId="0" applyFont="1" applyFill="1" applyBorder="1" applyAlignment="1">
      <alignment horizontal="left" vertical="center"/>
    </xf>
    <xf numFmtId="14" fontId="2" fillId="21" borderId="7" xfId="0" applyNumberFormat="1" applyFont="1" applyFill="1" applyBorder="1" applyAlignment="1">
      <alignment horizontal="center" vertical="center"/>
    </xf>
    <xf numFmtId="1" fontId="2" fillId="22" borderId="7" xfId="0" applyNumberFormat="1" applyFont="1" applyFill="1" applyBorder="1" applyAlignment="1">
      <alignment horizontal="center" vertical="center"/>
    </xf>
    <xf numFmtId="0" fontId="2" fillId="22" borderId="7" xfId="0" applyFont="1" applyFill="1" applyBorder="1" applyAlignment="1">
      <alignment horizontal="center" vertical="center"/>
    </xf>
    <xf numFmtId="0" fontId="2" fillId="23" borderId="7" xfId="0" applyFont="1" applyFill="1" applyBorder="1" applyAlignment="1">
      <alignment horizontal="center" vertical="center"/>
    </xf>
    <xf numFmtId="164" fontId="2" fillId="23" borderId="7" xfId="0" applyNumberFormat="1" applyFont="1" applyFill="1" applyBorder="1" applyAlignment="1">
      <alignment horizontal="center" vertical="center"/>
    </xf>
    <xf numFmtId="0" fontId="15" fillId="21" borderId="6" xfId="0" applyFont="1" applyFill="1" applyBorder="1"/>
    <xf numFmtId="0" fontId="15" fillId="21" borderId="7" xfId="0" applyFont="1" applyFill="1" applyBorder="1"/>
    <xf numFmtId="0" fontId="15" fillId="21" borderId="10" xfId="0" applyFont="1" applyFill="1" applyBorder="1"/>
    <xf numFmtId="0" fontId="15" fillId="21" borderId="0" xfId="0" applyFont="1" applyFill="1"/>
    <xf numFmtId="164" fontId="2" fillId="21" borderId="7" xfId="0" applyNumberFormat="1" applyFont="1" applyFill="1" applyBorder="1" applyAlignment="1">
      <alignment horizontal="center" vertical="center"/>
    </xf>
    <xf numFmtId="165" fontId="2" fillId="21" borderId="7" xfId="0" applyNumberFormat="1" applyFont="1" applyFill="1" applyBorder="1" applyAlignment="1">
      <alignment horizontal="center" vertical="center"/>
    </xf>
    <xf numFmtId="0" fontId="2" fillId="21" borderId="7" xfId="0" applyFont="1" applyFill="1" applyBorder="1" applyAlignment="1">
      <alignment horizontal="center"/>
    </xf>
    <xf numFmtId="4" fontId="2" fillId="21" borderId="7" xfId="0" applyNumberFormat="1" applyFont="1" applyFill="1" applyBorder="1" applyAlignment="1">
      <alignment horizontal="right" vertical="center" wrapText="1"/>
    </xf>
    <xf numFmtId="0" fontId="2" fillId="21" borderId="2" xfId="0" applyFont="1" applyFill="1" applyBorder="1" applyAlignment="1">
      <alignment horizontal="center" vertical="center"/>
    </xf>
    <xf numFmtId="3" fontId="2" fillId="23" borderId="7" xfId="0" applyNumberFormat="1" applyFont="1" applyFill="1" applyBorder="1" applyAlignment="1">
      <alignment horizontal="center"/>
    </xf>
    <xf numFmtId="0" fontId="2" fillId="23" borderId="7" xfId="0" applyFont="1" applyFill="1" applyBorder="1" applyAlignment="1">
      <alignment vertical="center"/>
    </xf>
    <xf numFmtId="3" fontId="2" fillId="23" borderId="7" xfId="0" applyNumberFormat="1" applyFont="1" applyFill="1" applyBorder="1" applyAlignment="1">
      <alignment horizontal="center" vertical="center"/>
    </xf>
    <xf numFmtId="14" fontId="2" fillId="21" borderId="2" xfId="0" applyNumberFormat="1" applyFont="1" applyFill="1" applyBorder="1" applyAlignment="1">
      <alignment horizontal="center" vertical="center"/>
    </xf>
    <xf numFmtId="14" fontId="2" fillId="21" borderId="14" xfId="0" applyNumberFormat="1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4" fontId="5" fillId="0" borderId="9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4" fontId="11" fillId="0" borderId="5" xfId="0" applyNumberFormat="1" applyFont="1" applyBorder="1" applyAlignment="1">
      <alignment horizontal="right"/>
    </xf>
    <xf numFmtId="4" fontId="11" fillId="0" borderId="9" xfId="0" applyNumberFormat="1" applyFont="1" applyBorder="1" applyAlignment="1">
      <alignment horizontal="right"/>
    </xf>
    <xf numFmtId="4" fontId="25" fillId="0" borderId="5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9" fillId="0" borderId="5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4" fontId="11" fillId="0" borderId="3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15" fillId="0" borderId="7" xfId="0" applyFont="1" applyBorder="1"/>
    <xf numFmtId="0" fontId="9" fillId="0" borderId="7" xfId="0" applyFont="1" applyBorder="1" applyAlignment="1">
      <alignment vertical="center"/>
    </xf>
    <xf numFmtId="0" fontId="2" fillId="18" borderId="2" xfId="0" applyFont="1" applyFill="1" applyBorder="1" applyAlignment="1">
      <alignment horizontal="center" vertical="center"/>
    </xf>
    <xf numFmtId="0" fontId="2" fillId="18" borderId="14" xfId="0" applyFont="1" applyFill="1" applyBorder="1" applyAlignment="1">
      <alignment horizontal="center" vertical="center"/>
    </xf>
    <xf numFmtId="164" fontId="2" fillId="19" borderId="14" xfId="0" applyNumberFormat="1" applyFont="1" applyFill="1" applyBorder="1" applyAlignment="1">
      <alignment horizontal="center" vertical="center"/>
    </xf>
    <xf numFmtId="0" fontId="2" fillId="19" borderId="14" xfId="0" applyFont="1" applyFill="1" applyBorder="1" applyAlignment="1">
      <alignment vertical="center"/>
    </xf>
    <xf numFmtId="3" fontId="2" fillId="19" borderId="14" xfId="0" applyNumberFormat="1" applyFont="1" applyFill="1" applyBorder="1" applyAlignment="1">
      <alignment horizontal="center" vertical="center"/>
    </xf>
    <xf numFmtId="0" fontId="2" fillId="18" borderId="0" xfId="0" applyFont="1" applyFill="1" applyAlignment="1">
      <alignment horizontal="left" vertical="center"/>
    </xf>
    <xf numFmtId="0" fontId="2" fillId="18" borderId="0" xfId="0" applyFont="1" applyFill="1" applyAlignment="1">
      <alignment horizontal="center" vertical="center"/>
    </xf>
    <xf numFmtId="3" fontId="2" fillId="18" borderId="0" xfId="0" applyNumberFormat="1" applyFont="1" applyFill="1" applyAlignment="1">
      <alignment horizontal="center" vertical="center"/>
    </xf>
    <xf numFmtId="0" fontId="2" fillId="18" borderId="1" xfId="0" applyFont="1" applyFill="1" applyBorder="1" applyAlignment="1">
      <alignment horizontal="left" vertical="center"/>
    </xf>
    <xf numFmtId="0" fontId="2" fillId="18" borderId="2" xfId="0" applyFont="1" applyFill="1" applyBorder="1" applyAlignment="1">
      <alignment horizontal="left" vertical="center"/>
    </xf>
    <xf numFmtId="1" fontId="2" fillId="18" borderId="2" xfId="0" applyNumberFormat="1" applyFont="1" applyFill="1" applyBorder="1" applyAlignment="1">
      <alignment horizontal="center" vertical="center"/>
    </xf>
    <xf numFmtId="164" fontId="2" fillId="18" borderId="2" xfId="0" applyNumberFormat="1" applyFont="1" applyFill="1" applyBorder="1" applyAlignment="1">
      <alignment horizontal="center" vertical="center"/>
    </xf>
    <xf numFmtId="3" fontId="2" fillId="18" borderId="2" xfId="0" applyNumberFormat="1" applyFont="1" applyFill="1" applyBorder="1" applyAlignment="1">
      <alignment horizontal="center" vertical="center"/>
    </xf>
    <xf numFmtId="14" fontId="2" fillId="18" borderId="2" xfId="0" applyNumberFormat="1" applyFont="1" applyFill="1" applyBorder="1" applyAlignment="1">
      <alignment horizontal="center" vertical="center"/>
    </xf>
    <xf numFmtId="0" fontId="15" fillId="18" borderId="2" xfId="0" applyFont="1" applyFill="1" applyBorder="1"/>
    <xf numFmtId="0" fontId="15" fillId="18" borderId="14" xfId="0" applyFont="1" applyFill="1" applyBorder="1"/>
    <xf numFmtId="0" fontId="2" fillId="18" borderId="2" xfId="0" applyFont="1" applyFill="1" applyBorder="1"/>
    <xf numFmtId="49" fontId="2" fillId="3" borderId="4" xfId="8" applyNumberFormat="1" applyFont="1" applyFill="1" applyBorder="1" applyAlignment="1">
      <alignment horizontal="right" vertical="center"/>
    </xf>
    <xf numFmtId="49" fontId="2" fillId="3" borderId="8" xfId="11" applyNumberFormat="1" applyFont="1" applyFill="1" applyBorder="1" applyAlignment="1">
      <alignment horizontal="right" vertical="center"/>
    </xf>
    <xf numFmtId="49" fontId="2" fillId="3" borderId="8" xfId="3" applyNumberFormat="1" applyFont="1" applyFill="1" applyBorder="1" applyAlignment="1">
      <alignment horizontal="right" vertical="center"/>
    </xf>
    <xf numFmtId="49" fontId="2" fillId="3" borderId="12" xfId="3" applyNumberFormat="1" applyFont="1" applyFill="1" applyBorder="1" applyAlignment="1">
      <alignment horizontal="right" vertical="center"/>
    </xf>
    <xf numFmtId="49" fontId="2" fillId="3" borderId="4" xfId="4" applyNumberFormat="1" applyFont="1" applyFill="1" applyBorder="1" applyAlignment="1">
      <alignment horizontal="right" vertical="center"/>
    </xf>
    <xf numFmtId="49" fontId="2" fillId="3" borderId="12" xfId="4" applyNumberFormat="1" applyFont="1" applyFill="1" applyBorder="1" applyAlignment="1">
      <alignment horizontal="right" vertical="center"/>
    </xf>
    <xf numFmtId="49" fontId="2" fillId="3" borderId="4" xfId="5" applyNumberFormat="1" applyFont="1" applyFill="1" applyBorder="1" applyAlignment="1">
      <alignment horizontal="right" vertical="center"/>
    </xf>
    <xf numFmtId="49" fontId="2" fillId="3" borderId="8" xfId="6" applyNumberFormat="1" applyFont="1" applyFill="1" applyBorder="1" applyAlignment="1">
      <alignment horizontal="right" vertical="center"/>
    </xf>
    <xf numFmtId="49" fontId="2" fillId="3" borderId="12" xfId="6" applyNumberFormat="1" applyFont="1" applyFill="1" applyBorder="1" applyAlignment="1">
      <alignment horizontal="right" vertical="center"/>
    </xf>
    <xf numFmtId="49" fontId="2" fillId="3" borderId="4" xfId="7" applyNumberFormat="1" applyFont="1" applyFill="1" applyBorder="1" applyAlignment="1">
      <alignment horizontal="right" vertical="center"/>
    </xf>
    <xf numFmtId="49" fontId="2" fillId="3" borderId="8" xfId="7" applyNumberFormat="1" applyFont="1" applyFill="1" applyBorder="1" applyAlignment="1">
      <alignment horizontal="right" vertical="center"/>
    </xf>
    <xf numFmtId="49" fontId="2" fillId="3" borderId="12" xfId="8" applyNumberFormat="1" applyFont="1" applyFill="1" applyBorder="1" applyAlignment="1">
      <alignment horizontal="right" vertical="center"/>
    </xf>
    <xf numFmtId="49" fontId="2" fillId="3" borderId="4" xfId="11" applyNumberFormat="1" applyFont="1" applyFill="1" applyBorder="1" applyAlignment="1">
      <alignment horizontal="right" vertical="center"/>
    </xf>
    <xf numFmtId="49" fontId="2" fillId="3" borderId="12" xfId="11" applyNumberFormat="1" applyFont="1" applyFill="1" applyBorder="1" applyAlignment="1">
      <alignment horizontal="right" vertical="center"/>
    </xf>
    <xf numFmtId="49" fontId="11" fillId="3" borderId="4" xfId="13" applyNumberFormat="1" applyFont="1" applyFill="1" applyBorder="1" applyAlignment="1">
      <alignment horizontal="right" vertical="center"/>
    </xf>
    <xf numFmtId="49" fontId="11" fillId="3" borderId="8" xfId="13" applyNumberFormat="1" applyFont="1" applyFill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/>
    </xf>
    <xf numFmtId="0" fontId="2" fillId="0" borderId="1" xfId="24" applyFont="1" applyBorder="1"/>
    <xf numFmtId="0" fontId="2" fillId="0" borderId="16" xfId="24" applyFont="1" applyBorder="1"/>
    <xf numFmtId="4" fontId="2" fillId="0" borderId="3" xfId="24" applyNumberFormat="1" applyFont="1" applyBorder="1" applyAlignment="1">
      <alignment horizontal="right"/>
    </xf>
    <xf numFmtId="4" fontId="2" fillId="0" borderId="5" xfId="24" applyNumberFormat="1" applyFont="1" applyBorder="1" applyAlignment="1">
      <alignment horizontal="right"/>
    </xf>
    <xf numFmtId="4" fontId="2" fillId="0" borderId="9" xfId="24" applyNumberFormat="1" applyFont="1" applyBorder="1" applyAlignment="1">
      <alignment horizontal="right"/>
    </xf>
    <xf numFmtId="0" fontId="2" fillId="0" borderId="3" xfId="24" applyFont="1" applyBorder="1" applyAlignment="1">
      <alignment horizontal="center" vertical="center"/>
    </xf>
    <xf numFmtId="164" fontId="2" fillId="0" borderId="3" xfId="24" applyNumberFormat="1" applyFont="1" applyBorder="1" applyAlignment="1">
      <alignment horizontal="center" vertical="center"/>
    </xf>
    <xf numFmtId="165" fontId="2" fillId="0" borderId="3" xfId="24" applyNumberFormat="1" applyFont="1" applyBorder="1" applyAlignment="1">
      <alignment horizontal="center" vertical="center"/>
    </xf>
    <xf numFmtId="0" fontId="2" fillId="0" borderId="3" xfId="24" applyFont="1" applyBorder="1" applyAlignment="1">
      <alignment horizontal="center"/>
    </xf>
    <xf numFmtId="166" fontId="2" fillId="0" borderId="3" xfId="24" applyNumberFormat="1" applyFont="1" applyBorder="1" applyAlignment="1">
      <alignment horizontal="center" vertical="center"/>
    </xf>
    <xf numFmtId="3" fontId="2" fillId="0" borderId="3" xfId="24" applyNumberFormat="1" applyFont="1" applyBorder="1" applyAlignment="1">
      <alignment horizontal="center" vertical="center"/>
    </xf>
    <xf numFmtId="14" fontId="2" fillId="0" borderId="3" xfId="24" applyNumberFormat="1" applyFont="1" applyBorder="1" applyAlignment="1">
      <alignment horizontal="center" vertical="center"/>
    </xf>
    <xf numFmtId="14" fontId="2" fillId="0" borderId="4" xfId="24" applyNumberFormat="1" applyFont="1" applyBorder="1" applyAlignment="1">
      <alignment horizontal="center" vertical="center"/>
    </xf>
    <xf numFmtId="0" fontId="8" fillId="0" borderId="3" xfId="24" applyFont="1" applyBorder="1" applyAlignment="1">
      <alignment horizontal="center" vertical="center"/>
    </xf>
    <xf numFmtId="0" fontId="8" fillId="0" borderId="1" xfId="24" applyFont="1" applyBorder="1" applyAlignment="1">
      <alignment horizontal="center" vertical="center"/>
    </xf>
    <xf numFmtId="0" fontId="2" fillId="0" borderId="5" xfId="24" applyFont="1" applyBorder="1" applyAlignment="1">
      <alignment horizontal="center" vertical="center"/>
    </xf>
    <xf numFmtId="164" fontId="2" fillId="0" borderId="5" xfId="24" applyNumberFormat="1" applyFont="1" applyBorder="1" applyAlignment="1">
      <alignment horizontal="center" vertical="center"/>
    </xf>
    <xf numFmtId="165" fontId="2" fillId="0" borderId="5" xfId="24" applyNumberFormat="1" applyFont="1" applyBorder="1" applyAlignment="1">
      <alignment horizontal="center" vertical="center"/>
    </xf>
    <xf numFmtId="0" fontId="2" fillId="0" borderId="5" xfId="24" applyFont="1" applyBorder="1" applyAlignment="1">
      <alignment horizontal="center"/>
    </xf>
    <xf numFmtId="166" fontId="2" fillId="0" borderId="5" xfId="24" applyNumberFormat="1" applyFont="1" applyBorder="1" applyAlignment="1">
      <alignment horizontal="center" vertical="center"/>
    </xf>
    <xf numFmtId="3" fontId="2" fillId="0" borderId="5" xfId="24" applyNumberFormat="1" applyFont="1" applyBorder="1" applyAlignment="1">
      <alignment horizontal="center" vertical="center"/>
    </xf>
    <xf numFmtId="14" fontId="2" fillId="0" borderId="5" xfId="24" applyNumberFormat="1" applyFont="1" applyBorder="1" applyAlignment="1">
      <alignment horizontal="center" vertical="center"/>
    </xf>
    <xf numFmtId="14" fontId="2" fillId="0" borderId="8" xfId="24" applyNumberFormat="1" applyFont="1" applyBorder="1" applyAlignment="1">
      <alignment horizontal="center" vertical="center"/>
    </xf>
    <xf numFmtId="0" fontId="8" fillId="0" borderId="5" xfId="24" applyFont="1" applyBorder="1" applyAlignment="1">
      <alignment horizontal="center" vertical="center"/>
    </xf>
    <xf numFmtId="0" fontId="8" fillId="0" borderId="16" xfId="24" applyFont="1" applyBorder="1" applyAlignment="1">
      <alignment horizontal="center" vertical="center"/>
    </xf>
    <xf numFmtId="0" fontId="2" fillId="0" borderId="9" xfId="24" applyFont="1" applyBorder="1" applyAlignment="1">
      <alignment horizontal="center" vertical="center"/>
    </xf>
    <xf numFmtId="164" fontId="2" fillId="0" borderId="9" xfId="24" applyNumberFormat="1" applyFont="1" applyBorder="1" applyAlignment="1">
      <alignment horizontal="center" vertical="center"/>
    </xf>
    <xf numFmtId="0" fontId="2" fillId="0" borderId="9" xfId="24" applyFont="1" applyBorder="1" applyAlignment="1">
      <alignment horizontal="center"/>
    </xf>
    <xf numFmtId="3" fontId="2" fillId="0" borderId="9" xfId="24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0" fontId="2" fillId="0" borderId="16" xfId="24" applyFont="1" applyBorder="1" applyAlignment="1">
      <alignment horizontal="center" vertical="center"/>
    </xf>
    <xf numFmtId="0" fontId="2" fillId="0" borderId="8" xfId="24" applyFont="1" applyBorder="1" applyAlignment="1">
      <alignment horizontal="center" vertical="center"/>
    </xf>
    <xf numFmtId="0" fontId="2" fillId="0" borderId="1" xfId="24" applyFont="1" applyBorder="1" applyAlignment="1">
      <alignment horizontal="center" vertical="center"/>
    </xf>
    <xf numFmtId="0" fontId="2" fillId="0" borderId="4" xfId="24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5" fillId="18" borderId="7" xfId="0" applyFont="1" applyFill="1" applyBorder="1" applyAlignment="1">
      <alignment horizontal="center"/>
    </xf>
    <xf numFmtId="0" fontId="15" fillId="21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right"/>
    </xf>
    <xf numFmtId="0" fontId="15" fillId="12" borderId="7" xfId="0" applyFont="1" applyFill="1" applyBorder="1" applyAlignment="1">
      <alignment horizontal="right"/>
    </xf>
    <xf numFmtId="4" fontId="2" fillId="12" borderId="2" xfId="0" applyNumberFormat="1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/>
    </xf>
    <xf numFmtId="49" fontId="25" fillId="3" borderId="8" xfId="11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0" fontId="15" fillId="18" borderId="7" xfId="0" applyFont="1" applyFill="1" applyBorder="1" applyAlignment="1">
      <alignment horizontal="right"/>
    </xf>
    <xf numFmtId="0" fontId="15" fillId="21" borderId="7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4" fontId="2" fillId="6" borderId="3" xfId="0" applyNumberFormat="1" applyFont="1" applyFill="1" applyBorder="1"/>
    <xf numFmtId="4" fontId="2" fillId="6" borderId="5" xfId="0" applyNumberFormat="1" applyFont="1" applyFill="1" applyBorder="1"/>
    <xf numFmtId="4" fontId="2" fillId="6" borderId="9" xfId="0" applyNumberFormat="1" applyFont="1" applyFill="1" applyBorder="1"/>
    <xf numFmtId="4" fontId="5" fillId="6" borderId="9" xfId="0" applyNumberFormat="1" applyFont="1" applyFill="1" applyBorder="1"/>
    <xf numFmtId="4" fontId="5" fillId="6" borderId="3" xfId="0" applyNumberFormat="1" applyFont="1" applyFill="1" applyBorder="1"/>
    <xf numFmtId="4" fontId="5" fillId="6" borderId="5" xfId="0" applyNumberFormat="1" applyFont="1" applyFill="1" applyBorder="1"/>
    <xf numFmtId="4" fontId="11" fillId="6" borderId="5" xfId="0" applyNumberFormat="1" applyFont="1" applyFill="1" applyBorder="1"/>
    <xf numFmtId="4" fontId="11" fillId="6" borderId="9" xfId="0" applyNumberFormat="1" applyFont="1" applyFill="1" applyBorder="1"/>
    <xf numFmtId="4" fontId="11" fillId="6" borderId="3" xfId="0" applyNumberFormat="1" applyFont="1" applyFill="1" applyBorder="1"/>
    <xf numFmtId="4" fontId="5" fillId="18" borderId="5" xfId="0" applyNumberFormat="1" applyFont="1" applyFill="1" applyBorder="1"/>
    <xf numFmtId="4" fontId="26" fillId="0" borderId="0" xfId="0" applyNumberFormat="1" applyFont="1"/>
    <xf numFmtId="0" fontId="2" fillId="9" borderId="7" xfId="0" applyFont="1" applyFill="1" applyBorder="1" applyAlignment="1">
      <alignment horizontal="right" vertical="center" wrapText="1"/>
    </xf>
    <xf numFmtId="0" fontId="2" fillId="9" borderId="7" xfId="0" applyFont="1" applyFill="1" applyBorder="1" applyAlignment="1">
      <alignment horizontal="right" vertical="center"/>
    </xf>
    <xf numFmtId="0" fontId="2" fillId="4" borderId="7" xfId="0" applyFont="1" applyFill="1" applyBorder="1" applyAlignment="1">
      <alignment horizontal="right" vertical="center"/>
    </xf>
    <xf numFmtId="0" fontId="2" fillId="12" borderId="2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44" fontId="25" fillId="3" borderId="8" xfId="1" applyFont="1" applyFill="1" applyBorder="1" applyAlignment="1">
      <alignment horizontal="right" vertical="center"/>
    </xf>
    <xf numFmtId="44" fontId="25" fillId="3" borderId="4" xfId="1" applyFont="1" applyFill="1" applyBorder="1" applyAlignment="1">
      <alignment horizontal="right" vertical="center"/>
    </xf>
    <xf numFmtId="0" fontId="2" fillId="15" borderId="14" xfId="0" applyFont="1" applyFill="1" applyBorder="1" applyAlignment="1">
      <alignment horizontal="right" vertical="center"/>
    </xf>
    <xf numFmtId="0" fontId="2" fillId="15" borderId="7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18" borderId="7" xfId="0" applyFont="1" applyFill="1" applyBorder="1" applyAlignment="1">
      <alignment horizontal="right" vertical="center"/>
    </xf>
    <xf numFmtId="44" fontId="2" fillId="0" borderId="11" xfId="1" applyFont="1" applyFill="1" applyBorder="1" applyAlignment="1">
      <alignment horizontal="right" vertical="center"/>
    </xf>
    <xf numFmtId="0" fontId="2" fillId="18" borderId="14" xfId="0" applyFont="1" applyFill="1" applyBorder="1" applyAlignment="1">
      <alignment horizontal="right" vertical="center"/>
    </xf>
    <xf numFmtId="44" fontId="11" fillId="3" borderId="8" xfId="1" applyFont="1" applyFill="1" applyBorder="1" applyAlignment="1">
      <alignment horizontal="right" vertical="center"/>
    </xf>
    <xf numFmtId="0" fontId="2" fillId="18" borderId="2" xfId="0" applyFont="1" applyFill="1" applyBorder="1" applyAlignment="1">
      <alignment horizontal="right" vertical="center"/>
    </xf>
    <xf numFmtId="0" fontId="2" fillId="21" borderId="7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3" xfId="24" applyFont="1" applyBorder="1"/>
    <xf numFmtId="0" fontId="2" fillId="0" borderId="5" xfId="24" applyFont="1" applyBorder="1"/>
    <xf numFmtId="4" fontId="2" fillId="6" borderId="5" xfId="0" applyNumberFormat="1" applyFont="1" applyFill="1" applyBorder="1" applyAlignment="1">
      <alignment vertical="center"/>
    </xf>
    <xf numFmtId="4" fontId="2" fillId="6" borderId="3" xfId="24" applyNumberFormat="1" applyFont="1" applyFill="1" applyBorder="1"/>
    <xf numFmtId="4" fontId="2" fillId="6" borderId="5" xfId="24" applyNumberFormat="1" applyFont="1" applyFill="1" applyBorder="1"/>
    <xf numFmtId="4" fontId="2" fillId="6" borderId="9" xfId="24" applyNumberFormat="1" applyFont="1" applyFill="1" applyBorder="1"/>
    <xf numFmtId="0" fontId="15" fillId="15" borderId="7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4" fontId="2" fillId="0" borderId="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7" borderId="16" xfId="12" applyFont="1" applyFill="1" applyBorder="1" applyAlignment="1">
      <alignment horizontal="left" vertical="center"/>
    </xf>
    <xf numFmtId="49" fontId="25" fillId="3" borderId="4" xfId="11" applyNumberFormat="1" applyFont="1" applyFill="1" applyBorder="1" applyAlignment="1">
      <alignment horizontal="right" vertical="center"/>
    </xf>
    <xf numFmtId="0" fontId="15" fillId="0" borderId="10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9" borderId="6" xfId="0" applyNumberFormat="1" applyFont="1" applyFill="1" applyBorder="1" applyAlignment="1">
      <alignment vertical="center" wrapText="1"/>
    </xf>
    <xf numFmtId="4" fontId="2" fillId="9" borderId="10" xfId="0" applyNumberFormat="1" applyFont="1" applyFill="1" applyBorder="1" applyAlignment="1">
      <alignment horizontal="right" vertical="center" wrapText="1"/>
    </xf>
    <xf numFmtId="4" fontId="2" fillId="9" borderId="16" xfId="0" applyNumberFormat="1" applyFont="1" applyFill="1" applyBorder="1"/>
    <xf numFmtId="4" fontId="2" fillId="9" borderId="8" xfId="0" applyNumberFormat="1" applyFont="1" applyFill="1" applyBorder="1" applyAlignment="1">
      <alignment horizontal="right"/>
    </xf>
    <xf numFmtId="4" fontId="5" fillId="9" borderId="16" xfId="0" applyNumberFormat="1" applyFont="1" applyFill="1" applyBorder="1"/>
    <xf numFmtId="4" fontId="9" fillId="12" borderId="6" xfId="0" applyNumberFormat="1" applyFont="1" applyFill="1" applyBorder="1"/>
    <xf numFmtId="4" fontId="9" fillId="12" borderId="10" xfId="0" applyNumberFormat="1" applyFont="1" applyFill="1" applyBorder="1" applyAlignment="1">
      <alignment horizontal="right"/>
    </xf>
    <xf numFmtId="4" fontId="10" fillId="4" borderId="16" xfId="0" applyNumberFormat="1" applyFont="1" applyFill="1" applyBorder="1"/>
    <xf numFmtId="4" fontId="10" fillId="4" borderId="8" xfId="0" applyNumberFormat="1" applyFont="1" applyFill="1" applyBorder="1" applyAlignment="1">
      <alignment horizontal="right"/>
    </xf>
    <xf numFmtId="4" fontId="10" fillId="12" borderId="16" xfId="0" applyNumberFormat="1" applyFont="1" applyFill="1" applyBorder="1"/>
    <xf numFmtId="4" fontId="10" fillId="12" borderId="8" xfId="0" applyNumberFormat="1" applyFont="1" applyFill="1" applyBorder="1" applyAlignment="1">
      <alignment horizontal="right"/>
    </xf>
    <xf numFmtId="4" fontId="2" fillId="2" borderId="6" xfId="0" applyNumberFormat="1" applyFont="1" applyFill="1" applyBorder="1" applyAlignment="1">
      <alignment vertical="center"/>
    </xf>
    <xf numFmtId="4" fontId="2" fillId="2" borderId="10" xfId="0" applyNumberFormat="1" applyFont="1" applyFill="1" applyBorder="1" applyAlignment="1">
      <alignment horizontal="right" vertical="center"/>
    </xf>
    <xf numFmtId="4" fontId="9" fillId="15" borderId="16" xfId="0" applyNumberFormat="1" applyFont="1" applyFill="1" applyBorder="1"/>
    <xf numFmtId="4" fontId="9" fillId="15" borderId="8" xfId="0" applyNumberFormat="1" applyFont="1" applyFill="1" applyBorder="1" applyAlignment="1">
      <alignment horizontal="right"/>
    </xf>
    <xf numFmtId="4" fontId="2" fillId="15" borderId="16" xfId="0" applyNumberFormat="1" applyFont="1" applyFill="1" applyBorder="1"/>
    <xf numFmtId="4" fontId="10" fillId="15" borderId="8" xfId="0" applyNumberFormat="1" applyFont="1" applyFill="1" applyBorder="1" applyAlignment="1">
      <alignment horizontal="right"/>
    </xf>
    <xf numFmtId="4" fontId="12" fillId="15" borderId="6" xfId="0" applyNumberFormat="1" applyFont="1" applyFill="1" applyBorder="1"/>
    <xf numFmtId="4" fontId="12" fillId="15" borderId="10" xfId="0" applyNumberFormat="1" applyFont="1" applyFill="1" applyBorder="1" applyAlignment="1">
      <alignment horizontal="right"/>
    </xf>
    <xf numFmtId="4" fontId="10" fillId="15" borderId="6" xfId="0" applyNumberFormat="1" applyFont="1" applyFill="1" applyBorder="1"/>
    <xf numFmtId="4" fontId="10" fillId="15" borderId="10" xfId="0" applyNumberFormat="1" applyFont="1" applyFill="1" applyBorder="1" applyAlignment="1">
      <alignment horizontal="right"/>
    </xf>
    <xf numFmtId="4" fontId="5" fillId="18" borderId="6" xfId="0" applyNumberFormat="1" applyFont="1" applyFill="1" applyBorder="1"/>
    <xf numFmtId="4" fontId="9" fillId="18" borderId="10" xfId="0" applyNumberFormat="1" applyFont="1" applyFill="1" applyBorder="1" applyAlignment="1">
      <alignment horizontal="right"/>
    </xf>
    <xf numFmtId="4" fontId="5" fillId="18" borderId="1" xfId="0" applyNumberFormat="1" applyFont="1" applyFill="1" applyBorder="1"/>
    <xf numFmtId="4" fontId="9" fillId="18" borderId="4" xfId="0" applyNumberFormat="1" applyFont="1" applyFill="1" applyBorder="1" applyAlignment="1">
      <alignment horizontal="right"/>
    </xf>
    <xf numFmtId="4" fontId="2" fillId="18" borderId="16" xfId="0" applyNumberFormat="1" applyFont="1" applyFill="1" applyBorder="1"/>
    <xf numFmtId="4" fontId="2" fillId="18" borderId="8" xfId="0" applyNumberFormat="1" applyFont="1" applyFill="1" applyBorder="1" applyAlignment="1">
      <alignment horizontal="right"/>
    </xf>
    <xf numFmtId="4" fontId="5" fillId="18" borderId="16" xfId="0" applyNumberFormat="1" applyFont="1" applyFill="1" applyBorder="1"/>
    <xf numFmtId="4" fontId="10" fillId="18" borderId="8" xfId="0" applyNumberFormat="1" applyFont="1" applyFill="1" applyBorder="1" applyAlignment="1">
      <alignment horizontal="right"/>
    </xf>
    <xf numFmtId="4" fontId="10" fillId="18" borderId="4" xfId="0" applyNumberFormat="1" applyFont="1" applyFill="1" applyBorder="1" applyAlignment="1">
      <alignment horizontal="right"/>
    </xf>
    <xf numFmtId="4" fontId="2" fillId="18" borderId="1" xfId="0" applyNumberFormat="1" applyFont="1" applyFill="1" applyBorder="1"/>
    <xf numFmtId="2" fontId="2" fillId="18" borderId="8" xfId="0" applyNumberFormat="1" applyFont="1" applyFill="1" applyBorder="1" applyAlignment="1">
      <alignment horizontal="right"/>
    </xf>
    <xf numFmtId="4" fontId="5" fillId="18" borderId="15" xfId="0" applyNumberFormat="1" applyFont="1" applyFill="1" applyBorder="1"/>
    <xf numFmtId="4" fontId="10" fillId="18" borderId="12" xfId="0" applyNumberFormat="1" applyFont="1" applyFill="1" applyBorder="1" applyAlignment="1">
      <alignment horizontal="right"/>
    </xf>
    <xf numFmtId="4" fontId="9" fillId="21" borderId="6" xfId="0" applyNumberFormat="1" applyFont="1" applyFill="1" applyBorder="1"/>
    <xf numFmtId="4" fontId="9" fillId="21" borderId="10" xfId="0" applyNumberFormat="1" applyFont="1" applyFill="1" applyBorder="1" applyAlignment="1">
      <alignment horizontal="right"/>
    </xf>
    <xf numFmtId="4" fontId="10" fillId="21" borderId="10" xfId="0" applyNumberFormat="1" applyFont="1" applyFill="1" applyBorder="1" applyAlignment="1">
      <alignment horizontal="right"/>
    </xf>
    <xf numFmtId="4" fontId="5" fillId="21" borderId="16" xfId="0" applyNumberFormat="1" applyFont="1" applyFill="1" applyBorder="1" applyAlignment="1">
      <alignment vertical="center" wrapText="1"/>
    </xf>
    <xf numFmtId="4" fontId="5" fillId="21" borderId="8" xfId="0" applyNumberFormat="1" applyFont="1" applyFill="1" applyBorder="1" applyAlignment="1">
      <alignment horizontal="right" vertical="center" wrapText="1"/>
    </xf>
    <xf numFmtId="44" fontId="2" fillId="3" borderId="21" xfId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44" fontId="2" fillId="3" borderId="24" xfId="1" applyFont="1" applyFill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4" fontId="2" fillId="15" borderId="6" xfId="0" applyNumberFormat="1" applyFont="1" applyFill="1" applyBorder="1"/>
    <xf numFmtId="49" fontId="2" fillId="3" borderId="25" xfId="11" applyNumberFormat="1" applyFont="1" applyFill="1" applyBorder="1" applyAlignment="1">
      <alignment horizontal="right" vertical="center"/>
    </xf>
    <xf numFmtId="49" fontId="2" fillId="3" borderId="22" xfId="11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2" fontId="2" fillId="3" borderId="0" xfId="0" applyNumberFormat="1" applyFont="1" applyFill="1" applyAlignment="1">
      <alignment vertical="center"/>
    </xf>
    <xf numFmtId="0" fontId="13" fillId="12" borderId="21" xfId="0" applyFont="1" applyFill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1" fontId="11" fillId="0" borderId="21" xfId="0" applyNumberFormat="1" applyFont="1" applyBorder="1" applyAlignment="1">
      <alignment horizontal="center" vertical="center"/>
    </xf>
    <xf numFmtId="164" fontId="11" fillId="0" borderId="21" xfId="0" applyNumberFormat="1" applyFont="1" applyBorder="1" applyAlignment="1">
      <alignment horizontal="center" vertical="center"/>
    </xf>
    <xf numFmtId="166" fontId="11" fillId="0" borderId="21" xfId="0" applyNumberFormat="1" applyFont="1" applyBorder="1" applyAlignment="1">
      <alignment horizontal="center" vertical="center"/>
    </xf>
    <xf numFmtId="14" fontId="11" fillId="0" borderId="21" xfId="0" applyNumberFormat="1" applyFont="1" applyBorder="1" applyAlignment="1">
      <alignment horizontal="center" vertical="center"/>
    </xf>
    <xf numFmtId="165" fontId="11" fillId="0" borderId="21" xfId="0" applyNumberFormat="1" applyFont="1" applyBorder="1" applyAlignment="1">
      <alignment horizontal="center" vertical="center"/>
    </xf>
    <xf numFmtId="0" fontId="2" fillId="7" borderId="5" xfId="12" applyFont="1" applyFill="1" applyBorder="1" applyAlignment="1">
      <alignment vertical="center"/>
    </xf>
    <xf numFmtId="4" fontId="2" fillId="8" borderId="5" xfId="12" applyNumberFormat="1" applyFont="1" applyFill="1" applyBorder="1" applyAlignment="1">
      <alignment vertical="center"/>
    </xf>
    <xf numFmtId="4" fontId="2" fillId="7" borderId="5" xfId="12" applyNumberFormat="1" applyFont="1" applyFill="1" applyBorder="1" applyAlignment="1">
      <alignment horizontal="right" vertical="center"/>
    </xf>
    <xf numFmtId="49" fontId="2" fillId="3" borderId="3" xfId="11" applyNumberFormat="1" applyFont="1" applyFill="1" applyBorder="1" applyAlignment="1">
      <alignment horizontal="right" vertical="center"/>
    </xf>
    <xf numFmtId="49" fontId="2" fillId="3" borderId="5" xfId="1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5" fillId="18" borderId="0" xfId="0" applyNumberFormat="1" applyFont="1" applyFill="1"/>
    <xf numFmtId="4" fontId="10" fillId="18" borderId="0" xfId="0" applyNumberFormat="1" applyFont="1" applyFill="1" applyAlignment="1">
      <alignment horizontal="right"/>
    </xf>
    <xf numFmtId="0" fontId="2" fillId="20" borderId="2" xfId="0" applyFont="1" applyFill="1" applyBorder="1" applyAlignment="1">
      <alignment horizontal="center" vertical="center"/>
    </xf>
    <xf numFmtId="4" fontId="25" fillId="0" borderId="5" xfId="0" applyNumberFormat="1" applyFont="1" applyBorder="1" applyAlignment="1">
      <alignment horizontal="right" vertical="center" wrapText="1"/>
    </xf>
    <xf numFmtId="3" fontId="25" fillId="0" borderId="16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35" fillId="0" borderId="8" xfId="0" applyFont="1" applyBorder="1"/>
    <xf numFmtId="0" fontId="2" fillId="22" borderId="1" xfId="0" applyFont="1" applyFill="1" applyBorder="1" applyAlignment="1">
      <alignment horizontal="left" vertical="center"/>
    </xf>
    <xf numFmtId="3" fontId="2" fillId="23" borderId="2" xfId="0" applyNumberFormat="1" applyFont="1" applyFill="1" applyBorder="1" applyAlignment="1">
      <alignment horizontal="center"/>
    </xf>
    <xf numFmtId="1" fontId="2" fillId="22" borderId="2" xfId="0" applyNumberFormat="1" applyFont="1" applyFill="1" applyBorder="1" applyAlignment="1">
      <alignment horizontal="center" vertical="center"/>
    </xf>
    <xf numFmtId="0" fontId="2" fillId="22" borderId="2" xfId="0" applyFont="1" applyFill="1" applyBorder="1" applyAlignment="1">
      <alignment horizontal="center" vertical="center"/>
    </xf>
    <xf numFmtId="0" fontId="2" fillId="23" borderId="2" xfId="0" applyFont="1" applyFill="1" applyBorder="1" applyAlignment="1">
      <alignment horizontal="center" vertical="center"/>
    </xf>
    <xf numFmtId="164" fontId="2" fillId="23" borderId="2" xfId="0" applyNumberFormat="1" applyFont="1" applyFill="1" applyBorder="1" applyAlignment="1">
      <alignment horizontal="center" vertical="center"/>
    </xf>
    <xf numFmtId="0" fontId="2" fillId="23" borderId="2" xfId="0" applyFont="1" applyFill="1" applyBorder="1" applyAlignment="1">
      <alignment vertical="center"/>
    </xf>
    <xf numFmtId="3" fontId="2" fillId="23" borderId="2" xfId="0" applyNumberFormat="1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left" vertical="center"/>
    </xf>
    <xf numFmtId="0" fontId="2" fillId="21" borderId="7" xfId="0" applyFont="1" applyFill="1" applyBorder="1" applyAlignment="1">
      <alignment horizontal="left" vertical="center"/>
    </xf>
    <xf numFmtId="4" fontId="5" fillId="21" borderId="2" xfId="0" applyNumberFormat="1" applyFont="1" applyFill="1" applyBorder="1" applyAlignment="1">
      <alignment horizontal="right" vertical="center" wrapText="1"/>
    </xf>
    <xf numFmtId="4" fontId="2" fillId="21" borderId="7" xfId="0" applyNumberFormat="1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center" wrapText="1"/>
    </xf>
    <xf numFmtId="164" fontId="2" fillId="21" borderId="7" xfId="0" applyNumberFormat="1" applyFont="1" applyFill="1" applyBorder="1" applyAlignment="1">
      <alignment horizontal="center" vertical="center" wrapText="1"/>
    </xf>
    <xf numFmtId="3" fontId="2" fillId="21" borderId="7" xfId="0" applyNumberFormat="1" applyFont="1" applyFill="1" applyBorder="1" applyAlignment="1">
      <alignment horizontal="center" vertical="center" wrapText="1"/>
    </xf>
    <xf numFmtId="14" fontId="2" fillId="21" borderId="7" xfId="0" applyNumberFormat="1" applyFont="1" applyFill="1" applyBorder="1" applyAlignment="1">
      <alignment horizontal="center" vertical="center" wrapText="1"/>
    </xf>
    <xf numFmtId="1" fontId="2" fillId="22" borderId="14" xfId="0" applyNumberFormat="1" applyFont="1" applyFill="1" applyBorder="1" applyAlignment="1">
      <alignment horizontal="center" vertical="center"/>
    </xf>
    <xf numFmtId="4" fontId="9" fillId="21" borderId="14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4" fontId="2" fillId="27" borderId="3" xfId="0" applyNumberFormat="1" applyFont="1" applyFill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4" fontId="2" fillId="27" borderId="5" xfId="0" applyNumberFormat="1" applyFont="1" applyFill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16" xfId="0" applyNumberFormat="1" applyFont="1" applyBorder="1" applyAlignment="1">
      <alignment horizontal="center" vertical="center"/>
    </xf>
    <xf numFmtId="4" fontId="2" fillId="27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2" fillId="21" borderId="0" xfId="0" applyNumberFormat="1" applyFont="1" applyFill="1" applyAlignment="1">
      <alignment horizontal="right" vertical="center"/>
    </xf>
    <xf numFmtId="1" fontId="2" fillId="0" borderId="3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2" borderId="7" xfId="0" applyFont="1" applyFill="1" applyBorder="1" applyAlignment="1">
      <alignment horizontal="left" vertical="center"/>
    </xf>
    <xf numFmtId="0" fontId="0" fillId="21" borderId="0" xfId="0" applyFill="1"/>
    <xf numFmtId="4" fontId="5" fillId="0" borderId="5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4" fontId="5" fillId="21" borderId="0" xfId="0" applyNumberFormat="1" applyFont="1" applyFill="1"/>
    <xf numFmtId="4" fontId="10" fillId="21" borderId="0" xfId="0" applyNumberFormat="1" applyFont="1" applyFill="1" applyAlignment="1">
      <alignment horizontal="right"/>
    </xf>
    <xf numFmtId="14" fontId="5" fillId="0" borderId="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4" fontId="5" fillId="6" borderId="13" xfId="0" applyNumberFormat="1" applyFont="1" applyFill="1" applyBorder="1"/>
    <xf numFmtId="4" fontId="5" fillId="0" borderId="13" xfId="0" applyNumberFormat="1" applyFont="1" applyBorder="1" applyAlignment="1">
      <alignment horizontal="right"/>
    </xf>
    <xf numFmtId="0" fontId="3" fillId="22" borderId="2" xfId="0" applyFont="1" applyFill="1" applyBorder="1" applyAlignment="1">
      <alignment horizontal="left" vertical="center"/>
    </xf>
    <xf numFmtId="4" fontId="2" fillId="21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1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1" fontId="5" fillId="0" borderId="9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16" borderId="1" xfId="0" applyFont="1" applyFill="1" applyBorder="1" applyAlignment="1">
      <alignment horizontal="left" vertical="center"/>
    </xf>
    <xf numFmtId="1" fontId="2" fillId="16" borderId="2" xfId="0" applyNumberFormat="1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left" vertical="center"/>
    </xf>
    <xf numFmtId="0" fontId="2" fillId="15" borderId="2" xfId="0" applyFont="1" applyFill="1" applyBorder="1" applyAlignment="1">
      <alignment horizontal="right" vertical="center"/>
    </xf>
    <xf numFmtId="0" fontId="2" fillId="16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164" fontId="2" fillId="17" borderId="2" xfId="0" applyNumberFormat="1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vertical="center"/>
    </xf>
    <xf numFmtId="3" fontId="2" fillId="17" borderId="2" xfId="0" applyNumberFormat="1" applyFont="1" applyFill="1" applyBorder="1" applyAlignment="1">
      <alignment horizontal="center" vertical="center"/>
    </xf>
    <xf numFmtId="14" fontId="2" fillId="15" borderId="2" xfId="0" applyNumberFormat="1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3" fontId="2" fillId="2" borderId="7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 vertical="center"/>
    </xf>
    <xf numFmtId="0" fontId="37" fillId="21" borderId="7" xfId="0" applyFont="1" applyFill="1" applyBorder="1" applyAlignment="1">
      <alignment horizontal="center" vertical="center"/>
    </xf>
    <xf numFmtId="0" fontId="2" fillId="21" borderId="16" xfId="0" applyFont="1" applyFill="1" applyBorder="1" applyAlignment="1">
      <alignment horizontal="left" vertical="center"/>
    </xf>
    <xf numFmtId="3" fontId="2" fillId="21" borderId="0" xfId="0" applyNumberFormat="1" applyFont="1" applyFill="1" applyAlignment="1">
      <alignment horizontal="center" vertical="center"/>
    </xf>
    <xf numFmtId="0" fontId="2" fillId="21" borderId="0" xfId="0" applyFont="1" applyFill="1" applyAlignment="1">
      <alignment horizontal="left" vertical="center"/>
    </xf>
    <xf numFmtId="0" fontId="2" fillId="21" borderId="0" xfId="0" applyFont="1" applyFill="1" applyAlignment="1">
      <alignment horizontal="center" vertical="center"/>
    </xf>
    <xf numFmtId="4" fontId="2" fillId="21" borderId="0" xfId="0" applyNumberFormat="1" applyFont="1" applyFill="1" applyAlignment="1">
      <alignment horizontal="right" vertical="center" wrapText="1"/>
    </xf>
    <xf numFmtId="0" fontId="2" fillId="21" borderId="0" xfId="0" applyFont="1" applyFill="1" applyAlignment="1">
      <alignment horizontal="right" vertical="center" wrapText="1"/>
    </xf>
    <xf numFmtId="0" fontId="2" fillId="21" borderId="0" xfId="0" applyFont="1" applyFill="1" applyAlignment="1">
      <alignment horizontal="center" vertical="center" wrapText="1"/>
    </xf>
    <xf numFmtId="164" fontId="2" fillId="21" borderId="0" xfId="0" applyNumberFormat="1" applyFont="1" applyFill="1" applyAlignment="1">
      <alignment horizontal="center" vertical="center" wrapText="1"/>
    </xf>
    <xf numFmtId="3" fontId="2" fillId="21" borderId="0" xfId="0" applyNumberFormat="1" applyFont="1" applyFill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1" xfId="16" applyFont="1" applyBorder="1" applyAlignment="1">
      <alignment vertical="center"/>
    </xf>
    <xf numFmtId="4" fontId="11" fillId="6" borderId="1" xfId="0" applyNumberFormat="1" applyFont="1" applyFill="1" applyBorder="1" applyAlignment="1">
      <alignment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3" xfId="16" applyFont="1" applyBorder="1" applyAlignment="1">
      <alignment horizontal="center" vertical="center"/>
    </xf>
    <xf numFmtId="0" fontId="11" fillId="0" borderId="1" xfId="16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5" xfId="0" applyFont="1" applyBorder="1" applyAlignment="1">
      <alignment vertical="center"/>
    </xf>
    <xf numFmtId="1" fontId="11" fillId="0" borderId="5" xfId="0" applyNumberFormat="1" applyFont="1" applyBorder="1" applyAlignment="1">
      <alignment horizontal="center" vertical="center" wrapText="1"/>
    </xf>
    <xf numFmtId="0" fontId="11" fillId="0" borderId="16" xfId="16" applyFont="1" applyBorder="1" applyAlignment="1">
      <alignment vertical="center"/>
    </xf>
    <xf numFmtId="4" fontId="11" fillId="6" borderId="16" xfId="0" applyNumberFormat="1" applyFont="1" applyFill="1" applyBorder="1" applyAlignment="1">
      <alignment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1" fillId="0" borderId="5" xfId="16" applyFont="1" applyBorder="1" applyAlignment="1">
      <alignment horizontal="center" vertical="center"/>
    </xf>
    <xf numFmtId="0" fontId="11" fillId="0" borderId="16" xfId="16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 wrapText="1"/>
    </xf>
    <xf numFmtId="0" fontId="11" fillId="0" borderId="15" xfId="16" applyFont="1" applyBorder="1" applyAlignment="1">
      <alignment vertical="center"/>
    </xf>
    <xf numFmtId="4" fontId="11" fillId="6" borderId="15" xfId="0" applyNumberFormat="1" applyFont="1" applyFill="1" applyBorder="1" applyAlignment="1">
      <alignment vertical="center" wrapText="1"/>
    </xf>
    <xf numFmtId="0" fontId="11" fillId="0" borderId="9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1" fillId="0" borderId="9" xfId="16" applyFont="1" applyBorder="1" applyAlignment="1">
      <alignment horizontal="center" vertical="center"/>
    </xf>
    <xf numFmtId="0" fontId="11" fillId="0" borderId="15" xfId="16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14" fontId="11" fillId="0" borderId="9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" fontId="11" fillId="0" borderId="16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1" fontId="11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" fontId="2" fillId="0" borderId="3" xfId="43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20" fillId="12" borderId="0" xfId="0" applyFont="1" applyFill="1"/>
    <xf numFmtId="1" fontId="2" fillId="0" borderId="5" xfId="43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2" fillId="0" borderId="5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2" fillId="0" borderId="9" xfId="43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/>
    <xf numFmtId="166" fontId="2" fillId="0" borderId="8" xfId="0" applyNumberFormat="1" applyFont="1" applyBorder="1" applyAlignment="1">
      <alignment horizontal="center" vertical="center"/>
    </xf>
    <xf numFmtId="0" fontId="2" fillId="0" borderId="5" xfId="16" applyFont="1" applyBorder="1" applyAlignment="1">
      <alignment vertical="center"/>
    </xf>
    <xf numFmtId="4" fontId="2" fillId="6" borderId="1" xfId="23" applyNumberFormat="1" applyFont="1" applyFill="1" applyBorder="1"/>
    <xf numFmtId="49" fontId="2" fillId="0" borderId="16" xfId="0" applyNumberFormat="1" applyFont="1" applyBorder="1"/>
    <xf numFmtId="0" fontId="2" fillId="0" borderId="16" xfId="0" applyFont="1" applyBorder="1"/>
    <xf numFmtId="49" fontId="2" fillId="0" borderId="16" xfId="0" applyNumberFormat="1" applyFont="1" applyBorder="1" applyAlignment="1">
      <alignment horizontal="left"/>
    </xf>
    <xf numFmtId="4" fontId="2" fillId="0" borderId="3" xfId="23" applyNumberFormat="1" applyFont="1" applyBorder="1" applyAlignment="1">
      <alignment horizontal="right"/>
    </xf>
    <xf numFmtId="1" fontId="2" fillId="0" borderId="12" xfId="0" applyNumberFormat="1" applyFont="1" applyBorder="1" applyAlignment="1">
      <alignment horizontal="center" vertical="center"/>
    </xf>
    <xf numFmtId="0" fontId="2" fillId="0" borderId="5" xfId="24" applyFont="1" applyBorder="1" applyAlignment="1">
      <alignment horizontal="left" vertical="center"/>
    </xf>
    <xf numFmtId="1" fontId="2" fillId="0" borderId="3" xfId="24" applyNumberFormat="1" applyFont="1" applyBorder="1" applyAlignment="1">
      <alignment horizontal="center" vertical="center"/>
    </xf>
    <xf numFmtId="49" fontId="2" fillId="0" borderId="0" xfId="24" applyNumberFormat="1" applyFont="1"/>
    <xf numFmtId="44" fontId="2" fillId="3" borderId="0" xfId="1" applyFont="1" applyFill="1" applyBorder="1" applyAlignment="1">
      <alignment horizontal="right" vertical="center"/>
    </xf>
    <xf numFmtId="0" fontId="2" fillId="0" borderId="0" xfId="24" applyFont="1" applyAlignment="1">
      <alignment horizontal="center" vertical="center"/>
    </xf>
    <xf numFmtId="164" fontId="2" fillId="0" borderId="8" xfId="24" applyNumberFormat="1" applyFont="1" applyBorder="1" applyAlignment="1">
      <alignment horizontal="center" vertical="center"/>
    </xf>
    <xf numFmtId="0" fontId="20" fillId="0" borderId="0" xfId="24" applyFont="1"/>
    <xf numFmtId="1" fontId="2" fillId="0" borderId="5" xfId="24" applyNumberFormat="1" applyFont="1" applyBorder="1" applyAlignment="1">
      <alignment horizontal="center" vertical="center"/>
    </xf>
    <xf numFmtId="2" fontId="2" fillId="0" borderId="5" xfId="24" applyNumberFormat="1" applyFont="1" applyBorder="1" applyAlignment="1">
      <alignment horizontal="center" vertical="center"/>
    </xf>
    <xf numFmtId="2" fontId="2" fillId="0" borderId="9" xfId="24" applyNumberFormat="1" applyFont="1" applyBorder="1" applyAlignment="1">
      <alignment horizontal="center" vertical="center"/>
    </xf>
    <xf numFmtId="164" fontId="2" fillId="0" borderId="0" xfId="24" applyNumberFormat="1" applyFont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3" fontId="2" fillId="5" borderId="14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4" fontId="2" fillId="4" borderId="14" xfId="0" applyNumberFormat="1" applyFont="1" applyFill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164" fontId="2" fillId="5" borderId="14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/>
    </xf>
    <xf numFmtId="14" fontId="2" fillId="4" borderId="14" xfId="0" applyNumberFormat="1" applyFont="1" applyFill="1" applyBorder="1" applyAlignment="1">
      <alignment horizontal="center" vertical="center"/>
    </xf>
    <xf numFmtId="0" fontId="39" fillId="15" borderId="7" xfId="0" applyFont="1" applyFill="1" applyBorder="1" applyAlignment="1">
      <alignment horizontal="center" vertical="center"/>
    </xf>
    <xf numFmtId="0" fontId="36" fillId="21" borderId="7" xfId="0" applyFont="1" applyFill="1" applyBorder="1" applyAlignment="1">
      <alignment horizontal="center" vertical="center"/>
    </xf>
    <xf numFmtId="2" fontId="5" fillId="21" borderId="7" xfId="0" applyNumberFormat="1" applyFont="1" applyFill="1" applyBorder="1" applyAlignment="1">
      <alignment horizontal="right" vertical="center" wrapText="1"/>
    </xf>
    <xf numFmtId="2" fontId="11" fillId="21" borderId="7" xfId="0" applyNumberFormat="1" applyFont="1" applyFill="1" applyBorder="1" applyAlignment="1">
      <alignment horizontal="right" vertical="center" wrapText="1"/>
    </xf>
    <xf numFmtId="0" fontId="2" fillId="0" borderId="5" xfId="10" applyFont="1" applyBorder="1" applyAlignment="1">
      <alignment horizontal="center" vertical="center"/>
    </xf>
    <xf numFmtId="0" fontId="2" fillId="0" borderId="0" xfId="10" applyFont="1" applyAlignment="1">
      <alignment horizontal="center" vertical="center"/>
    </xf>
    <xf numFmtId="165" fontId="2" fillId="0" borderId="8" xfId="10" applyNumberFormat="1" applyFont="1" applyBorder="1" applyAlignment="1">
      <alignment horizontal="center" vertical="center"/>
    </xf>
    <xf numFmtId="3" fontId="2" fillId="0" borderId="8" xfId="10" applyNumberFormat="1" applyFont="1" applyBorder="1" applyAlignment="1">
      <alignment horizontal="center" vertical="center"/>
    </xf>
    <xf numFmtId="164" fontId="2" fillId="0" borderId="5" xfId="10" applyNumberFormat="1" applyFont="1" applyBorder="1" applyAlignment="1">
      <alignment horizontal="center" vertical="center"/>
    </xf>
    <xf numFmtId="164" fontId="2" fillId="11" borderId="2" xfId="0" applyNumberFormat="1" applyFont="1" applyFill="1" applyBorder="1" applyAlignment="1">
      <alignment horizontal="center" vertical="center"/>
    </xf>
    <xf numFmtId="164" fontId="2" fillId="11" borderId="14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8" xfId="10" applyNumberFormat="1" applyFont="1" applyBorder="1" applyAlignment="1">
      <alignment horizontal="center" vertical="center"/>
    </xf>
    <xf numFmtId="169" fontId="2" fillId="3" borderId="5" xfId="0" applyNumberFormat="1" applyFont="1" applyFill="1" applyBorder="1" applyAlignment="1">
      <alignment horizontal="center"/>
    </xf>
    <xf numFmtId="2" fontId="2" fillId="4" borderId="7" xfId="0" applyNumberFormat="1" applyFont="1" applyFill="1" applyBorder="1" applyAlignment="1">
      <alignment horizontal="left" vertical="center" indent="2"/>
    </xf>
    <xf numFmtId="2" fontId="2" fillId="4" borderId="7" xfId="0" applyNumberFormat="1" applyFont="1" applyFill="1" applyBorder="1"/>
    <xf numFmtId="164" fontId="4" fillId="5" borderId="7" xfId="0" applyNumberFormat="1" applyFont="1" applyFill="1" applyBorder="1" applyAlignment="1">
      <alignment horizontal="center" vertical="center"/>
    </xf>
    <xf numFmtId="0" fontId="2" fillId="0" borderId="16" xfId="12" applyFont="1" applyBorder="1" applyAlignment="1">
      <alignment vertical="center"/>
    </xf>
    <xf numFmtId="0" fontId="15" fillId="0" borderId="2" xfId="0" applyFont="1" applyBorder="1"/>
    <xf numFmtId="0" fontId="2" fillId="0" borderId="2" xfId="0" applyFont="1" applyBorder="1"/>
    <xf numFmtId="0" fontId="15" fillId="0" borderId="14" xfId="0" applyFont="1" applyBorder="1"/>
    <xf numFmtId="0" fontId="3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0" fillId="9" borderId="10" xfId="0" applyFont="1" applyFill="1" applyBorder="1" applyAlignment="1">
      <alignment horizontal="center" vertical="center" wrapText="1"/>
    </xf>
    <xf numFmtId="14" fontId="20" fillId="18" borderId="4" xfId="0" applyNumberFormat="1" applyFont="1" applyFill="1" applyBorder="1" applyAlignment="1">
      <alignment horizontal="center" vertical="center"/>
    </xf>
    <xf numFmtId="3" fontId="20" fillId="18" borderId="8" xfId="0" applyNumberFormat="1" applyFont="1" applyFill="1" applyBorder="1" applyAlignment="1">
      <alignment horizontal="center" vertical="center"/>
    </xf>
    <xf numFmtId="3" fontId="20" fillId="21" borderId="7" xfId="0" applyNumberFormat="1" applyFont="1" applyFill="1" applyBorder="1" applyAlignment="1">
      <alignment horizontal="center" vertical="center" wrapText="1"/>
    </xf>
    <xf numFmtId="14" fontId="20" fillId="4" borderId="7" xfId="0" applyNumberFormat="1" applyFont="1" applyFill="1" applyBorder="1" applyAlignment="1">
      <alignment horizontal="center" vertical="center"/>
    </xf>
    <xf numFmtId="14" fontId="20" fillId="4" borderId="2" xfId="0" applyNumberFormat="1" applyFont="1" applyFill="1" applyBorder="1" applyAlignment="1">
      <alignment horizontal="center" vertical="center"/>
    </xf>
    <xf numFmtId="0" fontId="20" fillId="21" borderId="8" xfId="0" applyFont="1" applyFill="1" applyBorder="1" applyAlignment="1">
      <alignment horizontal="center" vertical="center" wrapText="1"/>
    </xf>
    <xf numFmtId="0" fontId="20" fillId="21" borderId="10" xfId="0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horizontal="center" vertical="center"/>
    </xf>
    <xf numFmtId="0" fontId="20" fillId="9" borderId="10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/>
    </xf>
    <xf numFmtId="0" fontId="20" fillId="4" borderId="10" xfId="2" applyFont="1" applyFill="1" applyBorder="1" applyAlignment="1">
      <alignment horizontal="center" vertical="center"/>
    </xf>
    <xf numFmtId="0" fontId="20" fillId="12" borderId="4" xfId="2" applyFont="1" applyFill="1" applyBorder="1" applyAlignment="1">
      <alignment horizontal="center" vertical="center"/>
    </xf>
    <xf numFmtId="14" fontId="20" fillId="4" borderId="10" xfId="0" applyNumberFormat="1" applyFont="1" applyFill="1" applyBorder="1" applyAlignment="1">
      <alignment horizontal="center" vertical="center"/>
    </xf>
    <xf numFmtId="0" fontId="24" fillId="0" borderId="5" xfId="2" applyFont="1" applyFill="1" applyBorder="1" applyAlignment="1">
      <alignment horizontal="center" vertical="center"/>
    </xf>
    <xf numFmtId="0" fontId="20" fillId="4" borderId="12" xfId="2" applyFont="1" applyFill="1" applyBorder="1" applyAlignment="1">
      <alignment horizontal="center" vertical="center"/>
    </xf>
    <xf numFmtId="0" fontId="20" fillId="15" borderId="12" xfId="2" applyFont="1" applyFill="1" applyBorder="1" applyAlignment="1">
      <alignment horizontal="center" vertical="center"/>
    </xf>
    <xf numFmtId="0" fontId="20" fillId="15" borderId="10" xfId="2" applyFont="1" applyFill="1" applyBorder="1" applyAlignment="1">
      <alignment horizontal="center" vertical="center"/>
    </xf>
    <xf numFmtId="0" fontId="40" fillId="0" borderId="5" xfId="2" applyFont="1" applyFill="1" applyBorder="1" applyAlignment="1">
      <alignment horizontal="center" vertical="center"/>
    </xf>
    <xf numFmtId="0" fontId="20" fillId="15" borderId="4" xfId="43" applyFont="1" applyFill="1" applyBorder="1" applyAlignment="1">
      <alignment horizontal="center" vertical="center"/>
    </xf>
    <xf numFmtId="0" fontId="20" fillId="18" borderId="10" xfId="2" applyFont="1" applyFill="1" applyBorder="1" applyAlignment="1">
      <alignment horizontal="center" vertical="center"/>
    </xf>
    <xf numFmtId="0" fontId="20" fillId="18" borderId="4" xfId="2" applyFont="1" applyFill="1" applyBorder="1" applyAlignment="1">
      <alignment horizontal="center" vertical="center"/>
    </xf>
    <xf numFmtId="0" fontId="20" fillId="18" borderId="12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0" fillId="21" borderId="10" xfId="2" applyFont="1" applyFill="1" applyBorder="1" applyAlignment="1">
      <alignment horizontal="center" vertical="center"/>
    </xf>
    <xf numFmtId="0" fontId="28" fillId="0" borderId="5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21" borderId="4" xfId="2" applyFont="1" applyFill="1" applyBorder="1" applyAlignment="1">
      <alignment horizontal="center" vertical="center"/>
    </xf>
    <xf numFmtId="0" fontId="40" fillId="0" borderId="3" xfId="2" applyFont="1" applyFill="1" applyBorder="1" applyAlignment="1">
      <alignment horizontal="center" vertical="center"/>
    </xf>
    <xf numFmtId="0" fontId="40" fillId="0" borderId="9" xfId="2" applyFont="1" applyFill="1" applyBorder="1" applyAlignment="1">
      <alignment horizontal="center" vertical="center"/>
    </xf>
    <xf numFmtId="0" fontId="20" fillId="0" borderId="3" xfId="43" applyFont="1" applyBorder="1" applyAlignment="1">
      <alignment horizontal="center"/>
    </xf>
    <xf numFmtId="0" fontId="20" fillId="0" borderId="5" xfId="43" applyFont="1" applyBorder="1" applyAlignment="1">
      <alignment horizontal="center"/>
    </xf>
    <xf numFmtId="0" fontId="20" fillId="0" borderId="9" xfId="43" applyFont="1" applyBorder="1" applyAlignment="1">
      <alignment horizontal="center"/>
    </xf>
    <xf numFmtId="0" fontId="40" fillId="0" borderId="3" xfId="43" applyFont="1" applyFill="1" applyBorder="1" applyAlignment="1">
      <alignment horizontal="center" vertical="center"/>
    </xf>
    <xf numFmtId="0" fontId="40" fillId="0" borderId="5" xfId="43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left" vertical="center"/>
    </xf>
    <xf numFmtId="4" fontId="2" fillId="2" borderId="13" xfId="0" applyNumberFormat="1" applyFont="1" applyFill="1" applyBorder="1" applyAlignment="1">
      <alignment horizontal="left" vertical="center"/>
    </xf>
    <xf numFmtId="4" fontId="11" fillId="0" borderId="21" xfId="0" applyNumberFormat="1" applyFont="1" applyBorder="1"/>
    <xf numFmtId="0" fontId="2" fillId="0" borderId="0" xfId="26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2" fontId="2" fillId="4" borderId="16" xfId="0" applyNumberFormat="1" applyFont="1" applyFill="1" applyBorder="1"/>
    <xf numFmtId="164" fontId="2" fillId="5" borderId="0" xfId="0" applyNumberFormat="1" applyFont="1" applyFill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0" fontId="2" fillId="0" borderId="2" xfId="26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0" fontId="2" fillId="22" borderId="15" xfId="0" applyFont="1" applyFill="1" applyBorder="1" applyAlignment="1">
      <alignment horizontal="left" vertical="center"/>
    </xf>
    <xf numFmtId="3" fontId="2" fillId="23" borderId="14" xfId="0" applyNumberFormat="1" applyFont="1" applyFill="1" applyBorder="1" applyAlignment="1">
      <alignment horizontal="center"/>
    </xf>
    <xf numFmtId="0" fontId="3" fillId="22" borderId="14" xfId="0" applyFont="1" applyFill="1" applyBorder="1" applyAlignment="1">
      <alignment horizontal="left" vertical="center"/>
    </xf>
    <xf numFmtId="4" fontId="3" fillId="22" borderId="14" xfId="0" applyNumberFormat="1" applyFont="1" applyFill="1" applyBorder="1" applyAlignment="1">
      <alignment horizontal="center" vertical="center"/>
    </xf>
    <xf numFmtId="0" fontId="2" fillId="22" borderId="14" xfId="0" applyFont="1" applyFill="1" applyBorder="1" applyAlignment="1">
      <alignment horizontal="center" vertical="center"/>
    </xf>
    <xf numFmtId="0" fontId="2" fillId="23" borderId="14" xfId="0" applyFont="1" applyFill="1" applyBorder="1" applyAlignment="1">
      <alignment horizontal="center" vertical="center"/>
    </xf>
    <xf numFmtId="164" fontId="2" fillId="23" borderId="14" xfId="0" applyNumberFormat="1" applyFont="1" applyFill="1" applyBorder="1" applyAlignment="1">
      <alignment horizontal="center" vertical="center"/>
    </xf>
    <xf numFmtId="0" fontId="2" fillId="23" borderId="14" xfId="0" applyFont="1" applyFill="1" applyBorder="1" applyAlignment="1">
      <alignment vertical="center"/>
    </xf>
    <xf numFmtId="3" fontId="2" fillId="23" borderId="14" xfId="0" applyNumberFormat="1" applyFont="1" applyFill="1" applyBorder="1" applyAlignment="1">
      <alignment horizontal="center" vertical="center"/>
    </xf>
    <xf numFmtId="0" fontId="8" fillId="23" borderId="14" xfId="0" applyFont="1" applyFill="1" applyBorder="1" applyAlignment="1">
      <alignment horizontal="center" vertical="center"/>
    </xf>
    <xf numFmtId="0" fontId="27" fillId="21" borderId="14" xfId="2" applyFont="1" applyFill="1" applyBorder="1" applyAlignment="1">
      <alignment horizontal="center" vertical="center"/>
    </xf>
    <xf numFmtId="0" fontId="0" fillId="21" borderId="14" xfId="0" applyFill="1" applyBorder="1"/>
    <xf numFmtId="0" fontId="15" fillId="21" borderId="12" xfId="0" applyFont="1" applyFill="1" applyBorder="1"/>
    <xf numFmtId="4" fontId="2" fillId="0" borderId="4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10" fillId="21" borderId="1" xfId="0" applyNumberFormat="1" applyFont="1" applyFill="1" applyBorder="1"/>
    <xf numFmtId="0" fontId="2" fillId="22" borderId="2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2" fillId="60" borderId="6" xfId="0" applyFont="1" applyFill="1" applyBorder="1" applyAlignment="1">
      <alignment horizontal="left" vertical="center"/>
    </xf>
    <xf numFmtId="0" fontId="38" fillId="60" borderId="7" xfId="0" applyFont="1" applyFill="1" applyBorder="1" applyAlignment="1">
      <alignment horizontal="center" vertical="center"/>
    </xf>
    <xf numFmtId="2" fontId="5" fillId="60" borderId="7" xfId="0" applyNumberFormat="1" applyFont="1" applyFill="1" applyBorder="1" applyAlignment="1">
      <alignment horizontal="right" vertical="center" wrapText="1"/>
    </xf>
    <xf numFmtId="4" fontId="2" fillId="60" borderId="7" xfId="0" applyNumberFormat="1" applyFont="1" applyFill="1" applyBorder="1" applyAlignment="1">
      <alignment horizontal="center" vertical="center" wrapText="1"/>
    </xf>
    <xf numFmtId="0" fontId="2" fillId="60" borderId="7" xfId="0" applyFont="1" applyFill="1" applyBorder="1" applyAlignment="1">
      <alignment horizontal="center" vertical="center" wrapText="1"/>
    </xf>
    <xf numFmtId="164" fontId="2" fillId="60" borderId="7" xfId="0" applyNumberFormat="1" applyFont="1" applyFill="1" applyBorder="1" applyAlignment="1">
      <alignment horizontal="center" vertical="center" wrapText="1"/>
    </xf>
    <xf numFmtId="3" fontId="2" fillId="60" borderId="7" xfId="0" applyNumberFormat="1" applyFont="1" applyFill="1" applyBorder="1" applyAlignment="1">
      <alignment horizontal="center" vertical="center" wrapText="1"/>
    </xf>
    <xf numFmtId="0" fontId="2" fillId="60" borderId="10" xfId="0" applyFont="1" applyFill="1" applyBorder="1" applyAlignment="1">
      <alignment horizontal="center" vertical="center" wrapText="1"/>
    </xf>
    <xf numFmtId="0" fontId="2" fillId="61" borderId="6" xfId="0" applyFont="1" applyFill="1" applyBorder="1" applyAlignment="1">
      <alignment horizontal="left" vertical="center"/>
    </xf>
    <xf numFmtId="0" fontId="2" fillId="61" borderId="7" xfId="0" applyFont="1" applyFill="1" applyBorder="1" applyAlignment="1">
      <alignment horizontal="left" vertical="center"/>
    </xf>
    <xf numFmtId="1" fontId="2" fillId="61" borderId="7" xfId="0" applyNumberFormat="1" applyFont="1" applyFill="1" applyBorder="1" applyAlignment="1">
      <alignment horizontal="center" vertical="center"/>
    </xf>
    <xf numFmtId="2" fontId="2" fillId="62" borderId="2" xfId="0" applyNumberFormat="1" applyFont="1" applyFill="1" applyBorder="1" applyAlignment="1">
      <alignment horizontal="right" vertical="center" wrapText="1"/>
    </xf>
    <xf numFmtId="0" fontId="2" fillId="61" borderId="7" xfId="0" applyFont="1" applyFill="1" applyBorder="1" applyAlignment="1">
      <alignment horizontal="center" vertical="center"/>
    </xf>
    <xf numFmtId="0" fontId="2" fillId="63" borderId="7" xfId="0" applyFont="1" applyFill="1" applyBorder="1" applyAlignment="1">
      <alignment horizontal="center" vertical="center"/>
    </xf>
    <xf numFmtId="164" fontId="2" fillId="63" borderId="7" xfId="0" applyNumberFormat="1" applyFont="1" applyFill="1" applyBorder="1" applyAlignment="1">
      <alignment horizontal="center" vertical="center"/>
    </xf>
    <xf numFmtId="3" fontId="2" fillId="61" borderId="7" xfId="0" applyNumberFormat="1" applyFont="1" applyFill="1" applyBorder="1" applyAlignment="1">
      <alignment horizontal="center"/>
    </xf>
    <xf numFmtId="3" fontId="2" fillId="61" borderId="7" xfId="0" applyNumberFormat="1" applyFont="1" applyFill="1" applyBorder="1" applyAlignment="1">
      <alignment horizontal="center" vertical="center"/>
    </xf>
    <xf numFmtId="14" fontId="2" fillId="62" borderId="7" xfId="0" applyNumberFormat="1" applyFont="1" applyFill="1" applyBorder="1" applyAlignment="1">
      <alignment horizontal="center" vertical="center"/>
    </xf>
    <xf numFmtId="0" fontId="17" fillId="62" borderId="10" xfId="43" applyFont="1" applyFill="1" applyBorder="1" applyAlignment="1">
      <alignment horizontal="center" vertical="center"/>
    </xf>
    <xf numFmtId="0" fontId="2" fillId="62" borderId="7" xfId="0" applyFont="1" applyFill="1" applyBorder="1" applyAlignment="1">
      <alignment horizontal="center" vertical="center" wrapText="1"/>
    </xf>
    <xf numFmtId="0" fontId="2" fillId="62" borderId="10" xfId="0" applyFont="1" applyFill="1" applyBorder="1" applyAlignment="1">
      <alignment horizontal="center" vertical="center" wrapText="1"/>
    </xf>
    <xf numFmtId="0" fontId="20" fillId="63" borderId="2" xfId="0" applyFont="1" applyFill="1" applyBorder="1" applyAlignment="1">
      <alignment horizontal="center" vertical="center"/>
    </xf>
    <xf numFmtId="0" fontId="2" fillId="61" borderId="1" xfId="0" applyFont="1" applyFill="1" applyBorder="1" applyAlignment="1">
      <alignment horizontal="left" vertical="center"/>
    </xf>
    <xf numFmtId="0" fontId="2" fillId="61" borderId="2" xfId="0" applyFont="1" applyFill="1" applyBorder="1" applyAlignment="1">
      <alignment horizontal="center" vertical="center"/>
    </xf>
    <xf numFmtId="0" fontId="2" fillId="61" borderId="2" xfId="0" applyFont="1" applyFill="1" applyBorder="1" applyAlignment="1">
      <alignment horizontal="left" vertical="center"/>
    </xf>
    <xf numFmtId="0" fontId="20" fillId="61" borderId="2" xfId="0" applyFont="1" applyFill="1" applyBorder="1" applyAlignment="1">
      <alignment horizontal="center" vertical="center"/>
    </xf>
    <xf numFmtId="164" fontId="20" fillId="63" borderId="2" xfId="0" applyNumberFormat="1" applyFont="1" applyFill="1" applyBorder="1" applyAlignment="1">
      <alignment horizontal="center" vertical="center"/>
    </xf>
    <xf numFmtId="3" fontId="20" fillId="61" borderId="2" xfId="0" applyNumberFormat="1" applyFont="1" applyFill="1" applyBorder="1" applyAlignment="1">
      <alignment horizontal="center" vertical="center"/>
    </xf>
    <xf numFmtId="0" fontId="2" fillId="63" borderId="2" xfId="0" applyFont="1" applyFill="1" applyBorder="1" applyAlignment="1">
      <alignment horizontal="center" vertical="center"/>
    </xf>
    <xf numFmtId="0" fontId="17" fillId="62" borderId="4" xfId="43" applyFont="1" applyFill="1" applyBorder="1" applyAlignment="1">
      <alignment horizontal="center" vertical="center"/>
    </xf>
    <xf numFmtId="0" fontId="2" fillId="62" borderId="2" xfId="0" applyFont="1" applyFill="1" applyBorder="1" applyAlignment="1">
      <alignment horizontal="center" vertical="center" wrapText="1"/>
    </xf>
    <xf numFmtId="0" fontId="2" fillId="62" borderId="4" xfId="0" applyFont="1" applyFill="1" applyBorder="1" applyAlignment="1">
      <alignment horizontal="center" vertical="center" wrapText="1"/>
    </xf>
    <xf numFmtId="4" fontId="2" fillId="62" borderId="2" xfId="0" applyNumberFormat="1" applyFont="1" applyFill="1" applyBorder="1" applyAlignment="1">
      <alignment horizontal="right" vertical="center" wrapText="1"/>
    </xf>
    <xf numFmtId="0" fontId="20" fillId="61" borderId="2" xfId="0" applyFont="1" applyFill="1" applyBorder="1" applyAlignment="1">
      <alignment horizontal="right" vertical="center"/>
    </xf>
    <xf numFmtId="14" fontId="2" fillId="62" borderId="2" xfId="0" applyNumberFormat="1" applyFont="1" applyFill="1" applyBorder="1" applyAlignment="1">
      <alignment horizontal="center" vertical="center"/>
    </xf>
    <xf numFmtId="0" fontId="2" fillId="63" borderId="0" xfId="0" applyFont="1" applyFill="1" applyAlignment="1">
      <alignment horizontal="center" vertical="center"/>
    </xf>
    <xf numFmtId="4" fontId="2" fillId="6" borderId="4" xfId="0" applyNumberFormat="1" applyFont="1" applyFill="1" applyBorder="1" applyAlignment="1">
      <alignment horizontal="right"/>
    </xf>
    <xf numFmtId="4" fontId="2" fillId="6" borderId="8" xfId="0" applyNumberFormat="1" applyFont="1" applyFill="1" applyBorder="1" applyAlignment="1">
      <alignment horizontal="right"/>
    </xf>
    <xf numFmtId="4" fontId="2" fillId="6" borderId="12" xfId="0" applyNumberFormat="1" applyFont="1" applyFill="1" applyBorder="1" applyAlignment="1">
      <alignment horizontal="right"/>
    </xf>
    <xf numFmtId="4" fontId="2" fillId="4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57" fillId="4" borderId="10" xfId="43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" fontId="58" fillId="0" borderId="6" xfId="0" applyNumberFormat="1" applyFont="1" applyBorder="1" applyAlignment="1">
      <alignment horizontal="center" vertical="center"/>
    </xf>
    <xf numFmtId="0" fontId="4" fillId="12" borderId="15" xfId="0" applyFont="1" applyFill="1" applyBorder="1"/>
    <xf numFmtId="0" fontId="4" fillId="12" borderId="14" xfId="0" applyFont="1" applyFill="1" applyBorder="1" applyAlignment="1">
      <alignment horizontal="center" vertical="center"/>
    </xf>
    <xf numFmtId="1" fontId="4" fillId="12" borderId="14" xfId="0" applyNumberFormat="1" applyFont="1" applyFill="1" applyBorder="1" applyAlignment="1">
      <alignment horizontal="center" vertical="center"/>
    </xf>
    <xf numFmtId="0" fontId="38" fillId="12" borderId="14" xfId="0" applyFont="1" applyFill="1" applyBorder="1" applyAlignment="1">
      <alignment horizontal="center" vertical="center"/>
    </xf>
    <xf numFmtId="4" fontId="4" fillId="12" borderId="14" xfId="0" applyNumberFormat="1" applyFont="1" applyFill="1" applyBorder="1"/>
    <xf numFmtId="4" fontId="4" fillId="12" borderId="14" xfId="0" applyNumberFormat="1" applyFont="1" applyFill="1" applyBorder="1" applyAlignment="1">
      <alignment horizontal="right" vertical="center" wrapText="1"/>
    </xf>
    <xf numFmtId="169" fontId="4" fillId="12" borderId="14" xfId="0" applyNumberFormat="1" applyFont="1" applyFill="1" applyBorder="1" applyAlignment="1">
      <alignment horizontal="right" vertical="center"/>
    </xf>
    <xf numFmtId="164" fontId="4" fillId="12" borderId="14" xfId="0" applyNumberFormat="1" applyFont="1" applyFill="1" applyBorder="1" applyAlignment="1">
      <alignment horizontal="center" vertical="center"/>
    </xf>
    <xf numFmtId="165" fontId="4" fillId="12" borderId="14" xfId="0" applyNumberFormat="1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166" fontId="4" fillId="12" borderId="14" xfId="0" applyNumberFormat="1" applyFont="1" applyFill="1" applyBorder="1" applyAlignment="1">
      <alignment horizontal="center" vertical="center"/>
    </xf>
    <xf numFmtId="3" fontId="4" fillId="12" borderId="14" xfId="0" applyNumberFormat="1" applyFont="1" applyFill="1" applyBorder="1" applyAlignment="1">
      <alignment horizontal="center" vertical="center"/>
    </xf>
    <xf numFmtId="14" fontId="4" fillId="12" borderId="14" xfId="0" applyNumberFormat="1" applyFont="1" applyFill="1" applyBorder="1" applyAlignment="1">
      <alignment horizontal="center" vertical="center"/>
    </xf>
    <xf numFmtId="0" fontId="34" fillId="12" borderId="14" xfId="0" applyFont="1" applyFill="1" applyBorder="1" applyAlignment="1">
      <alignment horizontal="center" vertical="center"/>
    </xf>
    <xf numFmtId="0" fontId="21" fillId="12" borderId="12" xfId="43" applyFont="1" applyFill="1" applyBorder="1" applyAlignment="1">
      <alignment horizontal="center"/>
    </xf>
    <xf numFmtId="4" fontId="11" fillId="6" borderId="21" xfId="0" applyNumberFormat="1" applyFont="1" applyFill="1" applyBorder="1"/>
    <xf numFmtId="3" fontId="2" fillId="11" borderId="0" xfId="0" applyNumberFormat="1" applyFont="1" applyFill="1" applyAlignment="1">
      <alignment horizontal="center" vertical="center"/>
    </xf>
    <xf numFmtId="1" fontId="2" fillId="10" borderId="2" xfId="0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left" vertical="center"/>
    </xf>
    <xf numFmtId="4" fontId="2" fillId="9" borderId="0" xfId="0" applyNumberFormat="1" applyFont="1" applyFill="1" applyAlignment="1">
      <alignment horizontal="right" vertical="center" wrapText="1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3" fontId="2" fillId="11" borderId="2" xfId="0" applyNumberFormat="1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left" vertical="center"/>
    </xf>
    <xf numFmtId="1" fontId="2" fillId="10" borderId="14" xfId="0" applyNumberFormat="1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left" vertical="center"/>
    </xf>
    <xf numFmtId="0" fontId="2" fillId="9" borderId="14" xfId="0" applyFont="1" applyFill="1" applyBorder="1" applyAlignment="1">
      <alignment horizontal="right" vertical="center"/>
    </xf>
    <xf numFmtId="0" fontId="2" fillId="11" borderId="14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center" vertical="center"/>
    </xf>
    <xf numFmtId="165" fontId="11" fillId="0" borderId="2" xfId="10" applyNumberFormat="1" applyFont="1" applyBorder="1" applyAlignment="1">
      <alignment horizontal="center" vertical="center"/>
    </xf>
    <xf numFmtId="166" fontId="11" fillId="0" borderId="2" xfId="10" applyNumberFormat="1" applyFont="1" applyBorder="1" applyAlignment="1">
      <alignment horizontal="center" vertical="center"/>
    </xf>
    <xf numFmtId="3" fontId="11" fillId="0" borderId="4" xfId="10" applyNumberFormat="1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10" applyFont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3" fontId="24" fillId="0" borderId="1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 vertical="center"/>
    </xf>
    <xf numFmtId="165" fontId="11" fillId="0" borderId="0" xfId="10" applyNumberFormat="1" applyFont="1" applyAlignment="1">
      <alignment horizontal="center" vertical="center"/>
    </xf>
    <xf numFmtId="166" fontId="11" fillId="0" borderId="0" xfId="10" applyNumberFormat="1" applyFont="1" applyAlignment="1">
      <alignment horizontal="center" vertical="center"/>
    </xf>
    <xf numFmtId="3" fontId="11" fillId="0" borderId="8" xfId="1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3" fontId="24" fillId="0" borderId="15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4" fontId="11" fillId="0" borderId="14" xfId="0" applyNumberFormat="1" applyFont="1" applyBorder="1" applyAlignment="1">
      <alignment horizontal="right"/>
    </xf>
    <xf numFmtId="165" fontId="11" fillId="0" borderId="14" xfId="10" applyNumberFormat="1" applyFont="1" applyBorder="1" applyAlignment="1">
      <alignment horizontal="center" vertical="center"/>
    </xf>
    <xf numFmtId="166" fontId="11" fillId="0" borderId="14" xfId="10" applyNumberFormat="1" applyFont="1" applyBorder="1" applyAlignment="1">
      <alignment horizontal="center" vertical="center"/>
    </xf>
    <xf numFmtId="3" fontId="11" fillId="0" borderId="12" xfId="1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4" fontId="2" fillId="6" borderId="4" xfId="0" applyNumberFormat="1" applyFont="1" applyFill="1" applyBorder="1"/>
    <xf numFmtId="4" fontId="2" fillId="6" borderId="8" xfId="0" applyNumberFormat="1" applyFont="1" applyFill="1" applyBorder="1"/>
    <xf numFmtId="0" fontId="4" fillId="0" borderId="0" xfId="0" applyFont="1" applyAlignment="1">
      <alignment horizontal="center"/>
    </xf>
    <xf numFmtId="0" fontId="2" fillId="19" borderId="1" xfId="0" applyFont="1" applyFill="1" applyBorder="1" applyAlignment="1">
      <alignment horizontal="left" vertical="center"/>
    </xf>
    <xf numFmtId="1" fontId="2" fillId="19" borderId="2" xfId="0" applyNumberFormat="1" applyFont="1" applyFill="1" applyBorder="1" applyAlignment="1">
      <alignment horizontal="center" vertical="center"/>
    </xf>
    <xf numFmtId="0" fontId="2" fillId="19" borderId="2" xfId="0" applyFont="1" applyFill="1" applyBorder="1" applyAlignment="1">
      <alignment horizontal="center" vertical="center"/>
    </xf>
    <xf numFmtId="164" fontId="2" fillId="20" borderId="2" xfId="0" applyNumberFormat="1" applyFont="1" applyFill="1" applyBorder="1" applyAlignment="1">
      <alignment horizontal="center" vertical="center"/>
    </xf>
    <xf numFmtId="0" fontId="2" fillId="20" borderId="2" xfId="0" applyFont="1" applyFill="1" applyBorder="1" applyAlignment="1">
      <alignment vertical="center"/>
    </xf>
    <xf numFmtId="3" fontId="2" fillId="20" borderId="2" xfId="0" applyNumberFormat="1" applyFont="1" applyFill="1" applyBorder="1" applyAlignment="1">
      <alignment horizontal="center" vertical="center"/>
    </xf>
    <xf numFmtId="0" fontId="59" fillId="0" borderId="0" xfId="0" applyFont="1"/>
    <xf numFmtId="0" fontId="60" fillId="0" borderId="0" xfId="0" applyFont="1"/>
    <xf numFmtId="0" fontId="60" fillId="0" borderId="0" xfId="0" applyFont="1" applyAlignment="1">
      <alignment horizontal="center"/>
    </xf>
    <xf numFmtId="4" fontId="11" fillId="3" borderId="2" xfId="0" applyNumberFormat="1" applyFont="1" applyFill="1" applyBorder="1" applyAlignment="1">
      <alignment horizontal="right" vertical="center" wrapText="1"/>
    </xf>
    <xf numFmtId="4" fontId="11" fillId="3" borderId="0" xfId="0" applyNumberFormat="1" applyFont="1" applyFill="1" applyAlignment="1">
      <alignment horizontal="right" vertical="center" wrapText="1"/>
    </xf>
    <xf numFmtId="4" fontId="11" fillId="3" borderId="14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60" borderId="7" xfId="0" applyFont="1" applyFill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0" fontId="15" fillId="12" borderId="7" xfId="0" applyFont="1" applyFill="1" applyBorder="1" applyAlignment="1">
      <alignment horizontal="center" vertical="center"/>
    </xf>
    <xf numFmtId="49" fontId="2" fillId="0" borderId="3" xfId="24" applyNumberFormat="1" applyFont="1" applyBorder="1" applyAlignment="1">
      <alignment horizontal="center" vertical="center"/>
    </xf>
    <xf numFmtId="49" fontId="2" fillId="0" borderId="5" xfId="24" applyNumberFormat="1" applyFont="1" applyBorder="1" applyAlignment="1">
      <alignment horizontal="center" vertical="center"/>
    </xf>
    <xf numFmtId="0" fontId="15" fillId="15" borderId="7" xfId="0" applyFont="1" applyFill="1" applyBorder="1" applyAlignment="1">
      <alignment horizontal="center" vertical="center"/>
    </xf>
    <xf numFmtId="0" fontId="15" fillId="18" borderId="7" xfId="0" applyFont="1" applyFill="1" applyBorder="1" applyAlignment="1">
      <alignment horizontal="center" vertical="center"/>
    </xf>
    <xf numFmtId="0" fontId="15" fillId="21" borderId="7" xfId="0" applyFont="1" applyFill="1" applyBorder="1" applyAlignment="1">
      <alignment horizontal="center" vertical="center"/>
    </xf>
    <xf numFmtId="3" fontId="2" fillId="21" borderId="2" xfId="0" applyNumberFormat="1" applyFont="1" applyFill="1" applyBorder="1" applyAlignment="1">
      <alignment horizontal="center" vertical="center"/>
    </xf>
    <xf numFmtId="0" fontId="61" fillId="0" borderId="0" xfId="0" applyFont="1"/>
    <xf numFmtId="2" fontId="11" fillId="6" borderId="5" xfId="0" applyNumberFormat="1" applyFont="1" applyFill="1" applyBorder="1"/>
    <xf numFmtId="2" fontId="11" fillId="6" borderId="9" xfId="0" applyNumberFormat="1" applyFont="1" applyFill="1" applyBorder="1"/>
    <xf numFmtId="164" fontId="11" fillId="0" borderId="9" xfId="0" applyNumberFormat="1" applyFont="1" applyBorder="1" applyAlignment="1">
      <alignment horizontal="center" vertical="center"/>
    </xf>
    <xf numFmtId="4" fontId="25" fillId="0" borderId="9" xfId="0" applyNumberFormat="1" applyFont="1" applyBorder="1" applyAlignment="1">
      <alignment horizontal="right"/>
    </xf>
    <xf numFmtId="1" fontId="11" fillId="0" borderId="0" xfId="0" applyNumberFormat="1" applyFont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3" fontId="2" fillId="0" borderId="35" xfId="0" applyNumberFormat="1" applyFont="1" applyBorder="1" applyAlignment="1">
      <alignment horizontal="center" vertical="center"/>
    </xf>
    <xf numFmtId="4" fontId="2" fillId="6" borderId="35" xfId="0" applyNumberFormat="1" applyFont="1" applyFill="1" applyBorder="1"/>
    <xf numFmtId="4" fontId="2" fillId="0" borderId="35" xfId="0" applyNumberFormat="1" applyFont="1" applyBorder="1" applyAlignment="1">
      <alignment horizontal="right"/>
    </xf>
    <xf numFmtId="49" fontId="2" fillId="3" borderId="35" xfId="11" applyNumberFormat="1" applyFont="1" applyFill="1" applyBorder="1" applyAlignment="1">
      <alignment horizontal="right" vertical="center"/>
    </xf>
    <xf numFmtId="44" fontId="2" fillId="3" borderId="41" xfId="1" applyFont="1" applyFill="1" applyBorder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165" fontId="2" fillId="0" borderId="35" xfId="0" applyNumberFormat="1" applyFont="1" applyBorder="1" applyAlignment="1">
      <alignment horizontal="center" vertical="center"/>
    </xf>
    <xf numFmtId="166" fontId="2" fillId="0" borderId="36" xfId="0" applyNumberFormat="1" applyFont="1" applyBorder="1" applyAlignment="1">
      <alignment horizontal="center" vertical="center"/>
    </xf>
    <xf numFmtId="14" fontId="2" fillId="0" borderId="36" xfId="0" applyNumberFormat="1" applyFont="1" applyBorder="1" applyAlignment="1">
      <alignment horizontal="center" vertical="center"/>
    </xf>
    <xf numFmtId="14" fontId="2" fillId="0" borderId="35" xfId="0" applyNumberFormat="1" applyFont="1" applyBorder="1" applyAlignment="1">
      <alignment horizontal="center" vertical="center"/>
    </xf>
    <xf numFmtId="0" fontId="20" fillId="0" borderId="35" xfId="2" applyFont="1" applyFill="1" applyBorder="1" applyAlignment="1">
      <alignment horizontal="center" vertical="center"/>
    </xf>
    <xf numFmtId="0" fontId="20" fillId="0" borderId="37" xfId="0" applyFont="1" applyBorder="1"/>
    <xf numFmtId="0" fontId="2" fillId="7" borderId="38" xfId="12" applyFont="1" applyFill="1" applyBorder="1" applyAlignment="1">
      <alignment horizontal="left" vertical="center"/>
    </xf>
    <xf numFmtId="3" fontId="2" fillId="7" borderId="38" xfId="12" applyNumberFormat="1" applyFont="1" applyFill="1" applyBorder="1" applyAlignment="1">
      <alignment horizontal="center" vertical="center"/>
    </xf>
    <xf numFmtId="1" fontId="2" fillId="7" borderId="9" xfId="12" applyNumberFormat="1" applyFont="1" applyFill="1" applyBorder="1" applyAlignment="1">
      <alignment horizontal="center" vertical="center"/>
    </xf>
    <xf numFmtId="0" fontId="2" fillId="7" borderId="15" xfId="12" applyFont="1" applyFill="1" applyBorder="1" applyAlignment="1">
      <alignment horizontal="left" vertical="center"/>
    </xf>
    <xf numFmtId="4" fontId="2" fillId="6" borderId="38" xfId="0" applyNumberFormat="1" applyFont="1" applyFill="1" applyBorder="1"/>
    <xf numFmtId="4" fontId="2" fillId="0" borderId="38" xfId="0" applyNumberFormat="1" applyFont="1" applyBorder="1" applyAlignment="1">
      <alignment horizontal="right"/>
    </xf>
    <xf numFmtId="49" fontId="2" fillId="3" borderId="38" xfId="11" applyNumberFormat="1" applyFont="1" applyFill="1" applyBorder="1" applyAlignment="1">
      <alignment horizontal="right" vertical="center"/>
    </xf>
    <xf numFmtId="44" fontId="2" fillId="3" borderId="42" xfId="1" applyFont="1" applyFill="1" applyBorder="1" applyAlignment="1">
      <alignment horizontal="right" vertical="center"/>
    </xf>
    <xf numFmtId="0" fontId="2" fillId="0" borderId="39" xfId="12" applyFont="1" applyBorder="1" applyAlignment="1">
      <alignment horizontal="center" vertical="center"/>
    </xf>
    <xf numFmtId="0" fontId="2" fillId="0" borderId="38" xfId="12" applyFont="1" applyBorder="1" applyAlignment="1">
      <alignment horizontal="center" vertical="center"/>
    </xf>
    <xf numFmtId="0" fontId="2" fillId="7" borderId="39" xfId="12" applyFont="1" applyFill="1" applyBorder="1" applyAlignment="1">
      <alignment horizontal="center" vertical="center"/>
    </xf>
    <xf numFmtId="0" fontId="2" fillId="7" borderId="38" xfId="12" applyFont="1" applyFill="1" applyBorder="1" applyAlignment="1">
      <alignment horizontal="center" vertical="center"/>
    </xf>
    <xf numFmtId="164" fontId="2" fillId="7" borderId="39" xfId="12" applyNumberFormat="1" applyFont="1" applyFill="1" applyBorder="1" applyAlignment="1">
      <alignment horizontal="center" vertical="center"/>
    </xf>
    <xf numFmtId="164" fontId="2" fillId="7" borderId="38" xfId="12" applyNumberFormat="1" applyFont="1" applyFill="1" applyBorder="1" applyAlignment="1">
      <alignment horizontal="center" vertical="center"/>
    </xf>
    <xf numFmtId="166" fontId="2" fillId="0" borderId="39" xfId="12" applyNumberFormat="1" applyFont="1" applyBorder="1" applyAlignment="1">
      <alignment horizontal="center" vertical="center"/>
    </xf>
    <xf numFmtId="14" fontId="2" fillId="0" borderId="39" xfId="0" applyNumberFormat="1" applyFont="1" applyBorder="1" applyAlignment="1">
      <alignment horizontal="center" vertical="center"/>
    </xf>
    <xf numFmtId="14" fontId="2" fillId="0" borderId="38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0" fillId="0" borderId="40" xfId="0" applyFont="1" applyBorder="1"/>
    <xf numFmtId="49" fontId="2" fillId="0" borderId="3" xfId="0" applyNumberFormat="1" applyFont="1" applyBorder="1" applyAlignment="1">
      <alignment horizontal="center" vertical="center"/>
    </xf>
    <xf numFmtId="2" fontId="2" fillId="6" borderId="3" xfId="0" applyNumberFormat="1" applyFont="1" applyFill="1" applyBorder="1"/>
    <xf numFmtId="4" fontId="2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/>
    </xf>
    <xf numFmtId="166" fontId="2" fillId="0" borderId="4" xfId="0" applyNumberFormat="1" applyFont="1" applyBorder="1" applyAlignment="1">
      <alignment horizontal="center" vertical="center"/>
    </xf>
    <xf numFmtId="2" fontId="2" fillId="6" borderId="5" xfId="0" applyNumberFormat="1" applyFont="1" applyFill="1" applyBorder="1"/>
    <xf numFmtId="4" fontId="2" fillId="0" borderId="5" xfId="0" applyNumberFormat="1" applyFont="1" applyBorder="1" applyAlignment="1">
      <alignment horizontal="right" vertical="center" wrapText="1"/>
    </xf>
    <xf numFmtId="0" fontId="33" fillId="0" borderId="16" xfId="0" applyFont="1" applyBorder="1"/>
    <xf numFmtId="0" fontId="33" fillId="0" borderId="0" xfId="0" applyFont="1"/>
    <xf numFmtId="0" fontId="33" fillId="0" borderId="8" xfId="0" applyFont="1" applyBorder="1"/>
    <xf numFmtId="4" fontId="2" fillId="28" borderId="3" xfId="0" applyNumberFormat="1" applyFont="1" applyFill="1" applyBorder="1"/>
    <xf numFmtId="49" fontId="2" fillId="0" borderId="0" xfId="0" applyNumberFormat="1" applyFont="1" applyAlignment="1">
      <alignment horizontal="center"/>
    </xf>
    <xf numFmtId="169" fontId="2" fillId="0" borderId="5" xfId="0" applyNumberFormat="1" applyFont="1" applyBorder="1" applyAlignment="1">
      <alignment horizontal="center"/>
    </xf>
    <xf numFmtId="4" fontId="2" fillId="28" borderId="5" xfId="0" applyNumberFormat="1" applyFont="1" applyFill="1" applyBorder="1"/>
    <xf numFmtId="4" fontId="2" fillId="28" borderId="9" xfId="0" applyNumberFormat="1" applyFont="1" applyFill="1" applyBorder="1"/>
    <xf numFmtId="165" fontId="2" fillId="0" borderId="2" xfId="0" applyNumberFormat="1" applyFont="1" applyBorder="1" applyAlignment="1">
      <alignment horizontal="center" vertical="center"/>
    </xf>
    <xf numFmtId="4" fontId="2" fillId="27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4" fontId="2" fillId="27" borderId="16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center" vertical="center"/>
    </xf>
    <xf numFmtId="4" fontId="2" fillId="27" borderId="15" xfId="0" applyNumberFormat="1" applyFont="1" applyFill="1" applyBorder="1" applyAlignment="1">
      <alignment horizontal="right"/>
    </xf>
    <xf numFmtId="4" fontId="2" fillId="0" borderId="1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2" fillId="0" borderId="9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right" vertical="center"/>
    </xf>
    <xf numFmtId="0" fontId="11" fillId="0" borderId="2" xfId="10" applyFont="1" applyBorder="1" applyAlignment="1">
      <alignment horizontal="center" vertical="center"/>
    </xf>
    <xf numFmtId="164" fontId="11" fillId="0" borderId="2" xfId="10" applyNumberFormat="1" applyFont="1" applyBorder="1" applyAlignment="1">
      <alignment horizontal="center" vertical="center"/>
    </xf>
    <xf numFmtId="164" fontId="11" fillId="0" borderId="0" xfId="10" applyNumberFormat="1" applyFont="1" applyAlignment="1">
      <alignment horizontal="center" vertical="center"/>
    </xf>
    <xf numFmtId="0" fontId="11" fillId="0" borderId="14" xfId="10" applyFont="1" applyBorder="1" applyAlignment="1">
      <alignment horizontal="center" vertical="center"/>
    </xf>
    <xf numFmtId="164" fontId="11" fillId="0" borderId="14" xfId="1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166" fontId="2" fillId="0" borderId="21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/>
    </xf>
    <xf numFmtId="0" fontId="3" fillId="12" borderId="21" xfId="0" applyFont="1" applyFill="1" applyBorder="1" applyAlignment="1">
      <alignment horizontal="left"/>
    </xf>
    <xf numFmtId="0" fontId="2" fillId="0" borderId="5" xfId="0" applyFont="1" applyBorder="1"/>
    <xf numFmtId="0" fontId="20" fillId="0" borderId="3" xfId="43" applyFont="1" applyFill="1" applyBorder="1" applyAlignment="1">
      <alignment horizontal="center" vertical="center"/>
    </xf>
    <xf numFmtId="0" fontId="20" fillId="0" borderId="5" xfId="43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/>
    </xf>
    <xf numFmtId="44" fontId="2" fillId="3" borderId="4" xfId="1" applyFont="1" applyFill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/>
    </xf>
    <xf numFmtId="49" fontId="2" fillId="3" borderId="9" xfId="11" applyNumberFormat="1" applyFont="1" applyFill="1" applyBorder="1" applyAlignment="1">
      <alignment horizontal="right" vertical="center"/>
    </xf>
    <xf numFmtId="44" fontId="2" fillId="3" borderId="12" xfId="1" applyFont="1" applyFill="1" applyBorder="1" applyAlignment="1">
      <alignment horizontal="right" vertical="center"/>
    </xf>
    <xf numFmtId="14" fontId="2" fillId="0" borderId="12" xfId="0" applyNumberFormat="1" applyFont="1" applyBorder="1" applyAlignment="1">
      <alignment horizontal="center" vertical="center"/>
    </xf>
    <xf numFmtId="0" fontId="20" fillId="0" borderId="9" xfId="43" applyFont="1" applyFill="1" applyBorder="1" applyAlignment="1">
      <alignment horizontal="center" vertical="center"/>
    </xf>
    <xf numFmtId="4" fontId="2" fillId="15" borderId="10" xfId="0" applyNumberFormat="1" applyFont="1" applyFill="1" applyBorder="1" applyAlignment="1">
      <alignment horizontal="right"/>
    </xf>
    <xf numFmtId="0" fontId="2" fillId="0" borderId="17" xfId="0" applyFont="1" applyBorder="1" applyAlignment="1">
      <alignment vertical="top"/>
    </xf>
    <xf numFmtId="0" fontId="2" fillId="0" borderId="17" xfId="0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4" fontId="2" fillId="6" borderId="17" xfId="0" applyNumberFormat="1" applyFont="1" applyFill="1" applyBorder="1" applyAlignment="1">
      <alignment horizontal="right"/>
    </xf>
    <xf numFmtId="4" fontId="2" fillId="0" borderId="17" xfId="0" applyNumberFormat="1" applyFont="1" applyBorder="1" applyAlignment="1">
      <alignment horizontal="right"/>
    </xf>
    <xf numFmtId="2" fontId="2" fillId="0" borderId="24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166" fontId="2" fillId="0" borderId="24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14" fontId="2" fillId="0" borderId="24" xfId="0" applyNumberFormat="1" applyFont="1" applyBorder="1" applyAlignment="1">
      <alignment horizontal="center" vertical="center"/>
    </xf>
    <xf numFmtId="0" fontId="17" fillId="0" borderId="24" xfId="43" applyFont="1" applyFill="1" applyBorder="1" applyAlignment="1">
      <alignment horizontal="center"/>
    </xf>
    <xf numFmtId="0" fontId="20" fillId="0" borderId="24" xfId="43" applyFont="1" applyFill="1" applyBorder="1" applyAlignment="1">
      <alignment horizontal="center"/>
    </xf>
    <xf numFmtId="0" fontId="2" fillId="0" borderId="28" xfId="0" applyFont="1" applyBorder="1" applyAlignment="1">
      <alignment vertical="top"/>
    </xf>
    <xf numFmtId="0" fontId="2" fillId="0" borderId="28" xfId="0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4" fontId="2" fillId="6" borderId="28" xfId="0" applyNumberFormat="1" applyFont="1" applyFill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2" fontId="2" fillId="0" borderId="21" xfId="0" applyNumberFormat="1" applyFont="1" applyBorder="1" applyAlignment="1">
      <alignment horizontal="center" vertical="center"/>
    </xf>
    <xf numFmtId="0" fontId="17" fillId="0" borderId="21" xfId="43" applyFont="1" applyFill="1" applyBorder="1" applyAlignment="1">
      <alignment horizontal="center"/>
    </xf>
    <xf numFmtId="0" fontId="20" fillId="0" borderId="21" xfId="43" applyFont="1" applyFill="1" applyBorder="1" applyAlignment="1">
      <alignment horizontal="center"/>
    </xf>
    <xf numFmtId="3" fontId="20" fillId="61" borderId="0" xfId="0" applyNumberFormat="1" applyFont="1" applyFill="1" applyAlignment="1">
      <alignment horizontal="center"/>
    </xf>
    <xf numFmtId="0" fontId="3" fillId="13" borderId="2" xfId="0" applyFont="1" applyFill="1" applyBorder="1" applyAlignment="1">
      <alignment horizontal="left" vertical="center"/>
    </xf>
    <xf numFmtId="4" fontId="11" fillId="0" borderId="8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10" fillId="4" borderId="14" xfId="0" applyFont="1" applyFill="1" applyBorder="1"/>
    <xf numFmtId="0" fontId="4" fillId="4" borderId="14" xfId="0" applyFont="1" applyFill="1" applyBorder="1" applyAlignment="1">
      <alignment horizontal="center" vertical="center"/>
    </xf>
    <xf numFmtId="0" fontId="63" fillId="4" borderId="7" xfId="0" applyFont="1" applyFill="1" applyBorder="1" applyAlignment="1">
      <alignment horizontal="center" vertical="center"/>
    </xf>
    <xf numFmtId="0" fontId="62" fillId="0" borderId="0" xfId="0" applyFont="1"/>
    <xf numFmtId="164" fontId="4" fillId="4" borderId="7" xfId="0" applyNumberFormat="1" applyFont="1" applyFill="1" applyBorder="1" applyAlignment="1">
      <alignment horizontal="center" vertical="center"/>
    </xf>
    <xf numFmtId="0" fontId="57" fillId="4" borderId="10" xfId="2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14" fontId="4" fillId="4" borderId="7" xfId="0" applyNumberFormat="1" applyFont="1" applyFill="1" applyBorder="1" applyAlignment="1">
      <alignment horizontal="center" vertical="center"/>
    </xf>
    <xf numFmtId="3" fontId="4" fillId="4" borderId="7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 wrapText="1"/>
    </xf>
    <xf numFmtId="0" fontId="64" fillId="4" borderId="10" xfId="2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/>
    </xf>
    <xf numFmtId="3" fontId="4" fillId="4" borderId="7" xfId="0" applyNumberFormat="1" applyFont="1" applyFill="1" applyBorder="1" applyAlignment="1">
      <alignment horizontal="center"/>
    </xf>
    <xf numFmtId="2" fontId="10" fillId="4" borderId="14" xfId="0" applyNumberFormat="1" applyFont="1" applyFill="1" applyBorder="1"/>
    <xf numFmtId="0" fontId="4" fillId="4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2" fontId="10" fillId="4" borderId="0" xfId="0" applyNumberFormat="1" applyFont="1" applyFill="1"/>
    <xf numFmtId="4" fontId="10" fillId="4" borderId="0" xfId="0" applyNumberFormat="1" applyFont="1" applyFill="1"/>
    <xf numFmtId="4" fontId="4" fillId="4" borderId="0" xfId="0" applyNumberFormat="1" applyFont="1" applyFill="1"/>
    <xf numFmtId="1" fontId="2" fillId="61" borderId="0" xfId="0" applyNumberFormat="1" applyFont="1" applyFill="1" applyAlignment="1">
      <alignment horizontal="center" vertical="center"/>
    </xf>
    <xf numFmtId="0" fontId="4" fillId="12" borderId="6" xfId="0" applyFont="1" applyFill="1" applyBorder="1"/>
    <xf numFmtId="0" fontId="4" fillId="12" borderId="7" xfId="0" applyFont="1" applyFill="1" applyBorder="1" applyAlignment="1">
      <alignment horizontal="center" vertical="center"/>
    </xf>
    <xf numFmtId="1" fontId="4" fillId="12" borderId="7" xfId="0" applyNumberFormat="1" applyFont="1" applyFill="1" applyBorder="1" applyAlignment="1">
      <alignment horizontal="center" vertical="center"/>
    </xf>
    <xf numFmtId="0" fontId="38" fillId="12" borderId="7" xfId="0" applyFont="1" applyFill="1" applyBorder="1" applyAlignment="1">
      <alignment horizontal="center" vertical="center"/>
    </xf>
    <xf numFmtId="4" fontId="4" fillId="12" borderId="7" xfId="0" applyNumberFormat="1" applyFont="1" applyFill="1" applyBorder="1"/>
    <xf numFmtId="4" fontId="4" fillId="12" borderId="7" xfId="0" applyNumberFormat="1" applyFont="1" applyFill="1" applyBorder="1" applyAlignment="1">
      <alignment horizontal="right" vertical="center" wrapText="1"/>
    </xf>
    <xf numFmtId="169" fontId="4" fillId="12" borderId="7" xfId="0" applyNumberFormat="1" applyFont="1" applyFill="1" applyBorder="1" applyAlignment="1">
      <alignment horizontal="right" vertical="center"/>
    </xf>
    <xf numFmtId="164" fontId="4" fillId="12" borderId="7" xfId="0" applyNumberFormat="1" applyFont="1" applyFill="1" applyBorder="1" applyAlignment="1">
      <alignment horizontal="center" vertical="center"/>
    </xf>
    <xf numFmtId="165" fontId="4" fillId="12" borderId="7" xfId="0" applyNumberFormat="1" applyFont="1" applyFill="1" applyBorder="1" applyAlignment="1">
      <alignment horizontal="center" vertical="center"/>
    </xf>
    <xf numFmtId="0" fontId="25" fillId="12" borderId="7" xfId="0" applyFont="1" applyFill="1" applyBorder="1" applyAlignment="1">
      <alignment horizontal="center" vertical="center"/>
    </xf>
    <xf numFmtId="166" fontId="4" fillId="12" borderId="7" xfId="0" applyNumberFormat="1" applyFont="1" applyFill="1" applyBorder="1" applyAlignment="1">
      <alignment horizontal="center" vertical="center"/>
    </xf>
    <xf numFmtId="3" fontId="4" fillId="12" borderId="7" xfId="0" applyNumberFormat="1" applyFont="1" applyFill="1" applyBorder="1" applyAlignment="1">
      <alignment horizontal="center" vertical="center"/>
    </xf>
    <xf numFmtId="14" fontId="4" fillId="12" borderId="7" xfId="0" applyNumberFormat="1" applyFont="1" applyFill="1" applyBorder="1" applyAlignment="1">
      <alignment horizontal="center" vertical="center"/>
    </xf>
    <xf numFmtId="0" fontId="34" fillId="12" borderId="7" xfId="0" applyFont="1" applyFill="1" applyBorder="1" applyAlignment="1">
      <alignment horizontal="center" vertical="center"/>
    </xf>
    <xf numFmtId="0" fontId="21" fillId="12" borderId="10" xfId="43" applyFont="1" applyFill="1" applyBorder="1" applyAlignment="1">
      <alignment horizontal="center"/>
    </xf>
    <xf numFmtId="49" fontId="3" fillId="5" borderId="7" xfId="0" applyNumberFormat="1" applyFont="1" applyFill="1" applyBorder="1" applyAlignment="1">
      <alignment horizontal="left"/>
    </xf>
    <xf numFmtId="1" fontId="2" fillId="0" borderId="5" xfId="0" applyNumberFormat="1" applyFont="1" applyBorder="1" applyAlignment="1">
      <alignment horizontal="center"/>
    </xf>
    <xf numFmtId="1" fontId="2" fillId="5" borderId="7" xfId="0" applyNumberFormat="1" applyFont="1" applyFill="1" applyBorder="1" applyAlignment="1">
      <alignment horizontal="center"/>
    </xf>
    <xf numFmtId="0" fontId="25" fillId="12" borderId="0" xfId="0" applyFont="1" applyFill="1"/>
    <xf numFmtId="0" fontId="2" fillId="13" borderId="6" xfId="0" applyFont="1" applyFill="1" applyBorder="1" applyAlignment="1">
      <alignment horizontal="left" vertical="center"/>
    </xf>
    <xf numFmtId="3" fontId="2" fillId="14" borderId="7" xfId="0" applyNumberFormat="1" applyFont="1" applyFill="1" applyBorder="1" applyAlignment="1">
      <alignment horizontal="center"/>
    </xf>
    <xf numFmtId="1" fontId="2" fillId="13" borderId="7" xfId="0" applyNumberFormat="1" applyFont="1" applyFill="1" applyBorder="1" applyAlignment="1">
      <alignment horizontal="center" vertical="center"/>
    </xf>
    <xf numFmtId="0" fontId="3" fillId="13" borderId="7" xfId="0" applyFont="1" applyFill="1" applyBorder="1" applyAlignment="1">
      <alignment horizontal="left" vertical="center"/>
    </xf>
    <xf numFmtId="2" fontId="10" fillId="12" borderId="0" xfId="0" applyNumberFormat="1" applyFont="1" applyFill="1"/>
    <xf numFmtId="4" fontId="2" fillId="12" borderId="7" xfId="0" applyNumberFormat="1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164" fontId="2" fillId="14" borderId="7" xfId="0" applyNumberFormat="1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vertical="center"/>
    </xf>
    <xf numFmtId="3" fontId="2" fillId="14" borderId="7" xfId="0" applyNumberFormat="1" applyFont="1" applyFill="1" applyBorder="1" applyAlignment="1">
      <alignment horizontal="center" vertical="center"/>
    </xf>
    <xf numFmtId="14" fontId="2" fillId="12" borderId="7" xfId="0" applyNumberFormat="1" applyFont="1" applyFill="1" applyBorder="1" applyAlignment="1">
      <alignment horizontal="center" vertical="center"/>
    </xf>
    <xf numFmtId="0" fontId="8" fillId="14" borderId="7" xfId="0" applyFont="1" applyFill="1" applyBorder="1" applyAlignment="1">
      <alignment horizontal="center" vertical="center"/>
    </xf>
    <xf numFmtId="0" fontId="57" fillId="12" borderId="10" xfId="2" applyFont="1" applyFill="1" applyBorder="1" applyAlignment="1">
      <alignment horizontal="center" vertical="center"/>
    </xf>
    <xf numFmtId="0" fontId="0" fillId="12" borderId="0" xfId="0" applyFill="1"/>
    <xf numFmtId="0" fontId="62" fillId="12" borderId="6" xfId="0" applyFont="1" applyFill="1" applyBorder="1"/>
    <xf numFmtId="0" fontId="62" fillId="12" borderId="7" xfId="0" applyFont="1" applyFill="1" applyBorder="1" applyAlignment="1">
      <alignment horizontal="center" vertical="center"/>
    </xf>
    <xf numFmtId="2" fontId="4" fillId="12" borderId="7" xfId="0" applyNumberFormat="1" applyFont="1" applyFill="1" applyBorder="1"/>
    <xf numFmtId="0" fontId="4" fillId="12" borderId="7" xfId="0" applyFont="1" applyFill="1" applyBorder="1"/>
    <xf numFmtId="0" fontId="62" fillId="12" borderId="7" xfId="0" applyFont="1" applyFill="1" applyBorder="1" applyAlignment="1">
      <alignment horizontal="center"/>
    </xf>
    <xf numFmtId="0" fontId="62" fillId="12" borderId="7" xfId="0" applyFont="1" applyFill="1" applyBorder="1"/>
    <xf numFmtId="0" fontId="62" fillId="12" borderId="10" xfId="0" applyFont="1" applyFill="1" applyBorder="1"/>
    <xf numFmtId="0" fontId="21" fillId="12" borderId="0" xfId="0" applyFont="1" applyFill="1"/>
    <xf numFmtId="4" fontId="9" fillId="15" borderId="6" xfId="0" applyNumberFormat="1" applyFont="1" applyFill="1" applyBorder="1"/>
    <xf numFmtId="4" fontId="9" fillId="15" borderId="10" xfId="0" applyNumberFormat="1" applyFont="1" applyFill="1" applyBorder="1" applyAlignment="1">
      <alignment horizontal="right"/>
    </xf>
    <xf numFmtId="0" fontId="15" fillId="15" borderId="7" xfId="0" applyFont="1" applyFill="1" applyBorder="1" applyAlignment="1">
      <alignment horizontal="right"/>
    </xf>
    <xf numFmtId="0" fontId="2" fillId="0" borderId="3" xfId="0" applyFont="1" applyBorder="1" applyAlignment="1">
      <alignment horizontal="center" wrapText="1"/>
    </xf>
    <xf numFmtId="0" fontId="2" fillId="9" borderId="7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10" applyFont="1" applyAlignment="1">
      <alignment horizontal="center"/>
    </xf>
    <xf numFmtId="0" fontId="2" fillId="0" borderId="5" xfId="10" applyFont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11" fillId="0" borderId="2" xfId="10" applyFont="1" applyBorder="1" applyAlignment="1">
      <alignment horizontal="center"/>
    </xf>
    <xf numFmtId="0" fontId="11" fillId="0" borderId="0" xfId="10" applyFont="1" applyAlignment="1">
      <alignment horizontal="center"/>
    </xf>
    <xf numFmtId="0" fontId="11" fillId="0" borderId="14" xfId="10" applyFont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60" borderId="7" xfId="0" applyFont="1" applyFill="1" applyBorder="1" applyAlignment="1">
      <alignment horizontal="center" wrapText="1"/>
    </xf>
    <xf numFmtId="0" fontId="2" fillId="61" borderId="7" xfId="0" applyFont="1" applyFill="1" applyBorder="1" applyAlignment="1">
      <alignment horizontal="center"/>
    </xf>
    <xf numFmtId="164" fontId="2" fillId="61" borderId="7" xfId="0" applyNumberFormat="1" applyFont="1" applyFill="1" applyBorder="1" applyAlignment="1">
      <alignment horizontal="center"/>
    </xf>
    <xf numFmtId="0" fontId="20" fillId="61" borderId="2" xfId="0" applyFont="1" applyFill="1" applyBorder="1" applyAlignment="1">
      <alignment horizontal="center"/>
    </xf>
    <xf numFmtId="164" fontId="20" fillId="61" borderId="2" xfId="0" applyNumberFormat="1" applyFont="1" applyFill="1" applyBorder="1" applyAlignment="1">
      <alignment horizontal="center"/>
    </xf>
    <xf numFmtId="0" fontId="4" fillId="12" borderId="14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164" fontId="2" fillId="5" borderId="7" xfId="0" applyNumberFormat="1" applyFont="1" applyFill="1" applyBorder="1" applyAlignment="1">
      <alignment horizontal="center"/>
    </xf>
    <xf numFmtId="0" fontId="2" fillId="0" borderId="0" xfId="24" applyFont="1" applyAlignment="1">
      <alignment horizontal="center"/>
    </xf>
    <xf numFmtId="0" fontId="4" fillId="12" borderId="7" xfId="0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/>
    </xf>
    <xf numFmtId="0" fontId="2" fillId="17" borderId="14" xfId="0" applyFont="1" applyFill="1" applyBorder="1" applyAlignment="1">
      <alignment horizontal="center"/>
    </xf>
    <xf numFmtId="0" fontId="2" fillId="17" borderId="7" xfId="0" applyFont="1" applyFill="1" applyBorder="1" applyAlignment="1">
      <alignment horizontal="center"/>
    </xf>
    <xf numFmtId="0" fontId="2" fillId="17" borderId="2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15" borderId="7" xfId="0" applyFont="1" applyFill="1" applyBorder="1" applyAlignment="1">
      <alignment horizontal="center" wrapText="1"/>
    </xf>
    <xf numFmtId="0" fontId="2" fillId="20" borderId="7" xfId="0" applyFont="1" applyFill="1" applyBorder="1" applyAlignment="1">
      <alignment horizontal="center"/>
    </xf>
    <xf numFmtId="0" fontId="2" fillId="0" borderId="5" xfId="12" applyFont="1" applyBorder="1" applyAlignment="1">
      <alignment horizontal="center"/>
    </xf>
    <xf numFmtId="0" fontId="2" fillId="7" borderId="5" xfId="12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8" xfId="12" applyFont="1" applyBorder="1" applyAlignment="1">
      <alignment horizontal="center"/>
    </xf>
    <xf numFmtId="0" fontId="2" fillId="7" borderId="39" xfId="12" applyFont="1" applyFill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0" fontId="2" fillId="20" borderId="2" xfId="0" applyFont="1" applyFill="1" applyBorder="1" applyAlignment="1">
      <alignment horizontal="center"/>
    </xf>
    <xf numFmtId="0" fontId="2" fillId="20" borderId="14" xfId="0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167" fontId="11" fillId="0" borderId="5" xfId="0" applyNumberFormat="1" applyFont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0" fontId="2" fillId="18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2" fillId="19" borderId="14" xfId="0" applyFont="1" applyFill="1" applyBorder="1" applyAlignment="1">
      <alignment horizontal="center"/>
    </xf>
    <xf numFmtId="0" fontId="2" fillId="21" borderId="7" xfId="0" applyFont="1" applyFill="1" applyBorder="1" applyAlignment="1">
      <alignment horizontal="center" wrapText="1"/>
    </xf>
    <xf numFmtId="167" fontId="2" fillId="0" borderId="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21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23" borderId="7" xfId="0" applyFont="1" applyFill="1" applyBorder="1" applyAlignment="1">
      <alignment horizontal="center"/>
    </xf>
    <xf numFmtId="0" fontId="2" fillId="23" borderId="14" xfId="0" applyFont="1" applyFill="1" applyBorder="1" applyAlignment="1">
      <alignment horizontal="center"/>
    </xf>
    <xf numFmtId="164" fontId="2" fillId="23" borderId="14" xfId="0" applyNumberFormat="1" applyFont="1" applyFill="1" applyBorder="1" applyAlignment="1">
      <alignment horizontal="center"/>
    </xf>
    <xf numFmtId="0" fontId="2" fillId="23" borderId="2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11" fillId="3" borderId="8" xfId="8" applyNumberFormat="1" applyFont="1" applyFill="1" applyBorder="1" applyAlignment="1">
      <alignment horizontal="right" vertical="center"/>
    </xf>
    <xf numFmtId="0" fontId="2" fillId="0" borderId="52" xfId="0" applyFont="1" applyBorder="1" applyAlignment="1">
      <alignment horizontal="left" vertical="center"/>
    </xf>
    <xf numFmtId="4" fontId="2" fillId="6" borderId="16" xfId="0" applyNumberFormat="1" applyFont="1" applyFill="1" applyBorder="1"/>
    <xf numFmtId="4" fontId="2" fillId="6" borderId="0" xfId="0" applyNumberFormat="1" applyFont="1" applyFill="1"/>
    <xf numFmtId="0" fontId="20" fillId="0" borderId="53" xfId="2" applyFont="1" applyFill="1" applyBorder="1" applyAlignment="1">
      <alignment horizontal="center" vertical="center"/>
    </xf>
    <xf numFmtId="0" fontId="2" fillId="0" borderId="9" xfId="0" applyFont="1" applyBorder="1"/>
    <xf numFmtId="49" fontId="2" fillId="3" borderId="54" xfId="8" applyNumberFormat="1" applyFont="1" applyFill="1" applyBorder="1" applyAlignment="1">
      <alignment horizontal="right" vertical="center"/>
    </xf>
    <xf numFmtId="44" fontId="2" fillId="3" borderId="54" xfId="1" applyFont="1" applyFill="1" applyBorder="1" applyAlignment="1">
      <alignment horizontal="right" vertical="center"/>
    </xf>
    <xf numFmtId="0" fontId="2" fillId="0" borderId="5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/>
    </xf>
    <xf numFmtId="164" fontId="2" fillId="0" borderId="55" xfId="0" applyNumberFormat="1" applyFont="1" applyBorder="1" applyAlignment="1">
      <alignment horizontal="center" vertical="center"/>
    </xf>
    <xf numFmtId="165" fontId="2" fillId="0" borderId="55" xfId="0" applyNumberFormat="1" applyFont="1" applyBorder="1" applyAlignment="1">
      <alignment horizontal="center" vertical="center"/>
    </xf>
    <xf numFmtId="166" fontId="2" fillId="0" borderId="55" xfId="0" applyNumberFormat="1" applyFont="1" applyBorder="1" applyAlignment="1">
      <alignment horizontal="center" vertical="center"/>
    </xf>
    <xf numFmtId="3" fontId="2" fillId="0" borderId="55" xfId="0" applyNumberFormat="1" applyFont="1" applyBorder="1" applyAlignment="1">
      <alignment horizontal="center" vertical="center"/>
    </xf>
    <xf numFmtId="14" fontId="2" fillId="0" borderId="54" xfId="0" applyNumberFormat="1" applyFont="1" applyBorder="1" applyAlignment="1">
      <alignment horizontal="center" vertical="center"/>
    </xf>
    <xf numFmtId="0" fontId="20" fillId="0" borderId="56" xfId="2" applyFont="1" applyFill="1" applyBorder="1" applyAlignment="1">
      <alignment horizontal="center" vertical="center"/>
    </xf>
    <xf numFmtId="0" fontId="11" fillId="0" borderId="0" xfId="16" applyFont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4" fontId="11" fillId="0" borderId="3" xfId="0" applyNumberFormat="1" applyFont="1" applyBorder="1"/>
    <xf numFmtId="0" fontId="65" fillId="0" borderId="5" xfId="0" applyFont="1" applyBorder="1" applyAlignment="1">
      <alignment horizontal="center" vertical="center"/>
    </xf>
    <xf numFmtId="0" fontId="66" fillId="0" borderId="5" xfId="43" applyFont="1" applyFill="1" applyBorder="1" applyAlignment="1">
      <alignment horizontal="center" vertical="center"/>
    </xf>
    <xf numFmtId="0" fontId="11" fillId="0" borderId="8" xfId="16" applyFont="1" applyBorder="1" applyAlignment="1">
      <alignment vertical="center"/>
    </xf>
    <xf numFmtId="4" fontId="11" fillId="6" borderId="8" xfId="0" applyNumberFormat="1" applyFont="1" applyFill="1" applyBorder="1" applyAlignment="1">
      <alignment horizontal="right"/>
    </xf>
    <xf numFmtId="4" fontId="11" fillId="0" borderId="5" xfId="0" applyNumberFormat="1" applyFont="1" applyBorder="1"/>
    <xf numFmtId="3" fontId="11" fillId="0" borderId="20" xfId="0" applyNumberFormat="1" applyFont="1" applyBorder="1" applyAlignment="1">
      <alignment horizontal="center" vertical="center"/>
    </xf>
    <xf numFmtId="0" fontId="11" fillId="0" borderId="12" xfId="16" applyFont="1" applyBorder="1" applyAlignment="1">
      <alignment vertical="center"/>
    </xf>
    <xf numFmtId="4" fontId="11" fillId="6" borderId="12" xfId="0" applyNumberFormat="1" applyFont="1" applyFill="1" applyBorder="1" applyAlignment="1">
      <alignment horizontal="right"/>
    </xf>
    <xf numFmtId="4" fontId="11" fillId="0" borderId="9" xfId="0" applyNumberFormat="1" applyFont="1" applyBorder="1"/>
    <xf numFmtId="3" fontId="11" fillId="0" borderId="3" xfId="0" applyNumberFormat="1" applyFont="1" applyBorder="1" applyAlignment="1">
      <alignment horizontal="center" vertical="center"/>
    </xf>
    <xf numFmtId="4" fontId="11" fillId="6" borderId="5" xfId="0" applyNumberFormat="1" applyFont="1" applyFill="1" applyBorder="1" applyAlignment="1">
      <alignment horizontal="right"/>
    </xf>
    <xf numFmtId="4" fontId="11" fillId="6" borderId="9" xfId="0" applyNumberFormat="1" applyFont="1" applyFill="1" applyBorder="1" applyAlignment="1">
      <alignment horizontal="right"/>
    </xf>
    <xf numFmtId="3" fontId="11" fillId="0" borderId="9" xfId="0" applyNumberFormat="1" applyFont="1" applyBorder="1" applyAlignment="1">
      <alignment horizontal="center" vertical="center"/>
    </xf>
    <xf numFmtId="0" fontId="11" fillId="0" borderId="21" xfId="0" applyFont="1" applyBorder="1"/>
    <xf numFmtId="4" fontId="11" fillId="3" borderId="21" xfId="0" applyNumberFormat="1" applyFont="1" applyFill="1" applyBorder="1" applyAlignment="1">
      <alignment horizontal="right" vertical="center" wrapText="1"/>
    </xf>
    <xf numFmtId="169" fontId="11" fillId="3" borderId="21" xfId="0" applyNumberFormat="1" applyFont="1" applyFill="1" applyBorder="1" applyAlignment="1">
      <alignment horizontal="right" vertical="center"/>
    </xf>
    <xf numFmtId="3" fontId="11" fillId="0" borderId="22" xfId="0" applyNumberFormat="1" applyFont="1" applyBorder="1" applyAlignment="1">
      <alignment horizontal="center" vertical="center"/>
    </xf>
    <xf numFmtId="0" fontId="67" fillId="0" borderId="21" xfId="0" applyFont="1" applyBorder="1" applyAlignment="1">
      <alignment horizontal="center" vertical="center"/>
    </xf>
    <xf numFmtId="0" fontId="24" fillId="0" borderId="21" xfId="43" applyFont="1" applyBorder="1" applyAlignment="1">
      <alignment horizontal="center"/>
    </xf>
    <xf numFmtId="0" fontId="11" fillId="0" borderId="26" xfId="0" applyFont="1" applyBorder="1"/>
    <xf numFmtId="0" fontId="11" fillId="0" borderId="26" xfId="0" applyFont="1" applyBorder="1" applyAlignment="1">
      <alignment horizontal="center" vertical="center"/>
    </xf>
    <xf numFmtId="1" fontId="11" fillId="0" borderId="26" xfId="0" applyNumberFormat="1" applyFont="1" applyBorder="1" applyAlignment="1">
      <alignment horizontal="center" vertical="center"/>
    </xf>
    <xf numFmtId="4" fontId="11" fillId="6" borderId="26" xfId="0" applyNumberFormat="1" applyFont="1" applyFill="1" applyBorder="1"/>
    <xf numFmtId="4" fontId="11" fillId="0" borderId="26" xfId="0" applyNumberFormat="1" applyFont="1" applyBorder="1"/>
    <xf numFmtId="4" fontId="11" fillId="3" borderId="26" xfId="0" applyNumberFormat="1" applyFont="1" applyFill="1" applyBorder="1" applyAlignment="1">
      <alignment horizontal="right" vertical="center" wrapText="1"/>
    </xf>
    <xf numFmtId="169" fontId="11" fillId="3" borderId="26" xfId="0" applyNumberFormat="1" applyFont="1" applyFill="1" applyBorder="1" applyAlignment="1">
      <alignment horizontal="right" vertical="center"/>
    </xf>
    <xf numFmtId="0" fontId="11" fillId="0" borderId="26" xfId="0" applyFont="1" applyBorder="1" applyAlignment="1">
      <alignment horizontal="center"/>
    </xf>
    <xf numFmtId="164" fontId="11" fillId="0" borderId="26" xfId="0" applyNumberFormat="1" applyFont="1" applyBorder="1" applyAlignment="1">
      <alignment horizontal="center" vertical="center"/>
    </xf>
    <xf numFmtId="165" fontId="11" fillId="0" borderId="26" xfId="0" applyNumberFormat="1" applyFont="1" applyBorder="1" applyAlignment="1">
      <alignment horizontal="center" vertical="center"/>
    </xf>
    <xf numFmtId="166" fontId="11" fillId="0" borderId="26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14" fontId="11" fillId="0" borderId="26" xfId="0" applyNumberFormat="1" applyFont="1" applyBorder="1" applyAlignment="1">
      <alignment horizontal="center" vertical="center"/>
    </xf>
    <xf numFmtId="0" fontId="67" fillId="0" borderId="26" xfId="0" applyFont="1" applyBorder="1" applyAlignment="1">
      <alignment horizontal="center" vertical="center"/>
    </xf>
    <xf numFmtId="0" fontId="24" fillId="0" borderId="26" xfId="43" applyFont="1" applyBorder="1" applyAlignment="1">
      <alignment horizontal="center"/>
    </xf>
    <xf numFmtId="44" fontId="2" fillId="3" borderId="8" xfId="44" applyFont="1" applyFill="1" applyBorder="1" applyAlignment="1">
      <alignment horizontal="right" vertical="center"/>
    </xf>
    <xf numFmtId="1" fontId="2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5" xfId="43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4" fontId="11" fillId="0" borderId="3" xfId="0" applyNumberFormat="1" applyFont="1" applyBorder="1" applyAlignment="1">
      <alignment horizontal="right" vertical="center"/>
    </xf>
    <xf numFmtId="49" fontId="11" fillId="3" borderId="3" xfId="11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3" xfId="43" applyFont="1" applyFill="1" applyBorder="1" applyAlignment="1">
      <alignment horizontal="center" vertical="center"/>
    </xf>
    <xf numFmtId="3" fontId="11" fillId="6" borderId="3" xfId="0" applyNumberFormat="1" applyFont="1" applyFill="1" applyBorder="1" applyAlignment="1">
      <alignment horizontal="right" vertical="center"/>
    </xf>
    <xf numFmtId="44" fontId="11" fillId="3" borderId="3" xfId="44" applyFont="1" applyFill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right"/>
    </xf>
    <xf numFmtId="49" fontId="24" fillId="3" borderId="0" xfId="0" applyNumberFormat="1" applyFont="1" applyFill="1" applyAlignment="1">
      <alignment horizontal="right" vertical="center"/>
    </xf>
    <xf numFmtId="169" fontId="24" fillId="3" borderId="5" xfId="0" applyNumberFormat="1" applyFont="1" applyFill="1" applyBorder="1" applyAlignment="1">
      <alignment horizontal="right" vertical="center"/>
    </xf>
    <xf numFmtId="0" fontId="24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1" fontId="24" fillId="0" borderId="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1" fontId="24" fillId="0" borderId="5" xfId="0" applyNumberFormat="1" applyFont="1" applyBorder="1" applyAlignment="1">
      <alignment horizontal="center"/>
    </xf>
    <xf numFmtId="164" fontId="24" fillId="0" borderId="5" xfId="0" applyNumberFormat="1" applyFont="1" applyBorder="1" applyAlignment="1">
      <alignment horizontal="center" vertical="center"/>
    </xf>
    <xf numFmtId="3" fontId="24" fillId="0" borderId="5" xfId="0" applyNumberFormat="1" applyFont="1" applyBorder="1" applyAlignment="1">
      <alignment horizontal="center" vertical="center"/>
    </xf>
    <xf numFmtId="0" fontId="24" fillId="0" borderId="5" xfId="43" applyFont="1" applyFill="1" applyBorder="1" applyAlignment="1">
      <alignment horizontal="center" vertical="center"/>
    </xf>
    <xf numFmtId="4" fontId="11" fillId="6" borderId="3" xfId="0" applyNumberFormat="1" applyFont="1" applyFill="1" applyBorder="1" applyAlignment="1">
      <alignment horizontal="right"/>
    </xf>
    <xf numFmtId="4" fontId="11" fillId="0" borderId="8" xfId="0" applyNumberFormat="1" applyFont="1" applyBorder="1" applyAlignment="1">
      <alignment horizontal="right"/>
    </xf>
    <xf numFmtId="1" fontId="24" fillId="0" borderId="16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1" fontId="24" fillId="0" borderId="3" xfId="0" applyNumberFormat="1" applyFont="1" applyBorder="1" applyAlignment="1">
      <alignment horizontal="center"/>
    </xf>
    <xf numFmtId="167" fontId="24" fillId="0" borderId="3" xfId="0" applyNumberFormat="1" applyFont="1" applyBorder="1" applyAlignment="1">
      <alignment horizontal="center" vertical="center"/>
    </xf>
    <xf numFmtId="164" fontId="24" fillId="0" borderId="3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67" fontId="24" fillId="0" borderId="5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3" xfId="16" applyFont="1" applyBorder="1" applyAlignment="1">
      <alignment vertical="center"/>
    </xf>
    <xf numFmtId="49" fontId="11" fillId="0" borderId="0" xfId="0" applyNumberFormat="1" applyFont="1"/>
    <xf numFmtId="0" fontId="11" fillId="0" borderId="5" xfId="0" applyFont="1" applyBorder="1" applyAlignment="1">
      <alignment horizontal="right" vertical="center"/>
    </xf>
    <xf numFmtId="171" fontId="11" fillId="0" borderId="5" xfId="0" applyNumberFormat="1" applyFont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/>
    </xf>
    <xf numFmtId="0" fontId="11" fillId="0" borderId="5" xfId="16" applyFont="1" applyBorder="1" applyAlignment="1">
      <alignment vertical="center"/>
    </xf>
    <xf numFmtId="49" fontId="11" fillId="0" borderId="1" xfId="0" applyNumberFormat="1" applyFont="1" applyBorder="1"/>
    <xf numFmtId="49" fontId="11" fillId="0" borderId="16" xfId="0" applyNumberFormat="1" applyFont="1" applyBorder="1"/>
    <xf numFmtId="0" fontId="11" fillId="0" borderId="16" xfId="0" applyFont="1" applyBorder="1"/>
    <xf numFmtId="49" fontId="11" fillId="0" borderId="16" xfId="0" applyNumberFormat="1" applyFont="1" applyBorder="1" applyAlignment="1">
      <alignment horizontal="left"/>
    </xf>
    <xf numFmtId="4" fontId="11" fillId="6" borderId="1" xfId="23" applyNumberFormat="1" applyFont="1" applyFill="1" applyBorder="1"/>
    <xf numFmtId="4" fontId="11" fillId="0" borderId="3" xfId="23" applyNumberFormat="1" applyFont="1" applyBorder="1" applyAlignment="1">
      <alignment horizontal="right"/>
    </xf>
    <xf numFmtId="4" fontId="11" fillId="6" borderId="16" xfId="23" applyNumberFormat="1" applyFont="1" applyFill="1" applyBorder="1"/>
    <xf numFmtId="4" fontId="11" fillId="0" borderId="5" xfId="23" applyNumberFormat="1" applyFont="1" applyBorder="1" applyAlignment="1">
      <alignment horizontal="right"/>
    </xf>
    <xf numFmtId="4" fontId="11" fillId="6" borderId="15" xfId="23" applyNumberFormat="1" applyFont="1" applyFill="1" applyBorder="1"/>
    <xf numFmtId="4" fontId="11" fillId="0" borderId="9" xfId="23" applyNumberFormat="1" applyFont="1" applyBorder="1" applyAlignment="1">
      <alignment horizontal="right"/>
    </xf>
    <xf numFmtId="0" fontId="11" fillId="0" borderId="20" xfId="0" applyFont="1" applyBorder="1"/>
    <xf numFmtId="3" fontId="11" fillId="0" borderId="18" xfId="0" applyNumberFormat="1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left"/>
    </xf>
    <xf numFmtId="4" fontId="11" fillId="6" borderId="20" xfId="23" applyNumberFormat="1" applyFont="1" applyFill="1" applyBorder="1"/>
    <xf numFmtId="0" fontId="11" fillId="0" borderId="18" xfId="0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/>
    </xf>
    <xf numFmtId="164" fontId="11" fillId="0" borderId="18" xfId="0" applyNumberFormat="1" applyFont="1" applyBorder="1" applyAlignment="1">
      <alignment horizontal="center" vertical="center"/>
    </xf>
    <xf numFmtId="165" fontId="11" fillId="0" borderId="18" xfId="0" applyNumberFormat="1" applyFont="1" applyBorder="1" applyAlignment="1">
      <alignment horizontal="center" vertical="center"/>
    </xf>
    <xf numFmtId="166" fontId="11" fillId="0" borderId="18" xfId="0" applyNumberFormat="1" applyFont="1" applyBorder="1" applyAlignment="1">
      <alignment horizontal="center" vertical="center"/>
    </xf>
    <xf numFmtId="14" fontId="11" fillId="0" borderId="18" xfId="0" applyNumberFormat="1" applyFont="1" applyBorder="1" applyAlignment="1">
      <alignment horizontal="center" vertical="center"/>
    </xf>
    <xf numFmtId="14" fontId="11" fillId="0" borderId="19" xfId="0" applyNumberFormat="1" applyFont="1" applyBorder="1" applyAlignment="1">
      <alignment horizontal="center" vertical="center"/>
    </xf>
    <xf numFmtId="4" fontId="2" fillId="0" borderId="3" xfId="0" applyNumberFormat="1" applyFont="1" applyBorder="1"/>
    <xf numFmtId="4" fontId="2" fillId="0" borderId="5" xfId="0" applyNumberFormat="1" applyFont="1" applyBorder="1"/>
    <xf numFmtId="4" fontId="11" fillId="0" borderId="5" xfId="0" applyNumberFormat="1" applyFont="1" applyBorder="1" applyAlignment="1">
      <alignment horizontal="center" vertical="center" wrapText="1"/>
    </xf>
    <xf numFmtId="4" fontId="2" fillId="0" borderId="8" xfId="0" applyNumberFormat="1" applyFont="1" applyBorder="1"/>
    <xf numFmtId="4" fontId="11" fillId="0" borderId="8" xfId="0" applyNumberFormat="1" applyFont="1" applyBorder="1"/>
    <xf numFmtId="4" fontId="11" fillId="0" borderId="12" xfId="0" applyNumberFormat="1" applyFont="1" applyBorder="1"/>
    <xf numFmtId="49" fontId="2" fillId="0" borderId="5" xfId="0" applyNumberFormat="1" applyFont="1" applyBorder="1" applyAlignment="1">
      <alignment horizontal="left"/>
    </xf>
    <xf numFmtId="2" fontId="2" fillId="0" borderId="3" xfId="0" applyNumberFormat="1" applyFont="1" applyBorder="1"/>
    <xf numFmtId="2" fontId="2" fillId="0" borderId="5" xfId="0" applyNumberFormat="1" applyFont="1" applyBorder="1"/>
    <xf numFmtId="2" fontId="2" fillId="0" borderId="9" xfId="0" applyNumberFormat="1" applyFont="1" applyBorder="1"/>
    <xf numFmtId="2" fontId="2" fillId="4" borderId="0" xfId="0" applyNumberFormat="1" applyFont="1" applyFill="1"/>
    <xf numFmtId="49" fontId="2" fillId="3" borderId="4" xfId="13" applyNumberFormat="1" applyFont="1" applyFill="1" applyBorder="1" applyAlignment="1">
      <alignment horizontal="right" vertical="center"/>
    </xf>
    <xf numFmtId="44" fontId="2" fillId="3" borderId="4" xfId="44" applyFont="1" applyFill="1" applyBorder="1" applyAlignment="1">
      <alignment horizontal="right" vertical="center"/>
    </xf>
    <xf numFmtId="49" fontId="2" fillId="3" borderId="8" xfId="13" applyNumberFormat="1" applyFont="1" applyFill="1" applyBorder="1" applyAlignment="1">
      <alignment horizontal="right" vertical="center"/>
    </xf>
    <xf numFmtId="49" fontId="2" fillId="3" borderId="12" xfId="13" applyNumberFormat="1" applyFont="1" applyFill="1" applyBorder="1" applyAlignment="1">
      <alignment horizontal="right" vertical="center"/>
    </xf>
    <xf numFmtId="44" fontId="2" fillId="3" borderId="12" xfId="44" applyFont="1" applyFill="1" applyBorder="1" applyAlignment="1">
      <alignment horizontal="right" vertical="center"/>
    </xf>
    <xf numFmtId="0" fontId="2" fillId="0" borderId="15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 vertical="center"/>
    </xf>
    <xf numFmtId="4" fontId="2" fillId="18" borderId="3" xfId="0" applyNumberFormat="1" applyFont="1" applyFill="1" applyBorder="1"/>
    <xf numFmtId="4" fontId="2" fillId="18" borderId="4" xfId="0" applyNumberFormat="1" applyFont="1" applyFill="1" applyBorder="1" applyAlignment="1">
      <alignment horizontal="right"/>
    </xf>
    <xf numFmtId="44" fontId="2" fillId="3" borderId="3" xfId="1" applyFont="1" applyFill="1" applyBorder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20" fillId="0" borderId="2" xfId="0" applyFont="1" applyBorder="1"/>
    <xf numFmtId="44" fontId="2" fillId="3" borderId="5" xfId="1" applyFont="1" applyFill="1" applyBorder="1" applyAlignment="1">
      <alignment horizontal="right" vertical="center"/>
    </xf>
    <xf numFmtId="44" fontId="2" fillId="3" borderId="9" xfId="1" applyFont="1" applyFill="1" applyBorder="1" applyAlignment="1">
      <alignment horizontal="right" vertical="center"/>
    </xf>
    <xf numFmtId="14" fontId="2" fillId="0" borderId="14" xfId="0" applyNumberFormat="1" applyFont="1" applyBorder="1" applyAlignment="1">
      <alignment horizontal="center" vertical="center"/>
    </xf>
    <xf numFmtId="0" fontId="20" fillId="0" borderId="14" xfId="0" applyFont="1" applyBorder="1"/>
    <xf numFmtId="164" fontId="2" fillId="0" borderId="14" xfId="0" applyNumberFormat="1" applyFont="1" applyBorder="1" applyAlignment="1">
      <alignment horizontal="center"/>
    </xf>
    <xf numFmtId="0" fontId="2" fillId="4" borderId="7" xfId="0" applyFont="1" applyFill="1" applyBorder="1"/>
    <xf numFmtId="14" fontId="2" fillId="0" borderId="5" xfId="0" applyNumberFormat="1" applyFont="1" applyBorder="1" applyAlignment="1">
      <alignment horizontal="center"/>
    </xf>
    <xf numFmtId="0" fontId="17" fillId="0" borderId="5" xfId="43" applyFont="1" applyFill="1" applyBorder="1" applyAlignment="1">
      <alignment horizontal="center" vertical="center"/>
    </xf>
    <xf numFmtId="4" fontId="2" fillId="0" borderId="9" xfId="0" applyNumberFormat="1" applyFont="1" applyBorder="1"/>
    <xf numFmtId="164" fontId="11" fillId="0" borderId="3" xfId="0" applyNumberFormat="1" applyFont="1" applyBorder="1" applyAlignment="1">
      <alignment horizontal="center" vertical="center"/>
    </xf>
    <xf numFmtId="165" fontId="11" fillId="0" borderId="8" xfId="0" applyNumberFormat="1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/>
    </xf>
    <xf numFmtId="0" fontId="68" fillId="0" borderId="5" xfId="43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 vertical="center" shrinkToFit="1"/>
    </xf>
    <xf numFmtId="4" fontId="11" fillId="0" borderId="3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4" fontId="2" fillId="2" borderId="6" xfId="0" applyNumberFormat="1" applyFont="1" applyFill="1" applyBorder="1" applyAlignment="1">
      <alignment horizontal="right" vertical="center"/>
    </xf>
    <xf numFmtId="0" fontId="38" fillId="9" borderId="7" xfId="0" applyFont="1" applyFill="1" applyBorder="1" applyAlignment="1">
      <alignment horizontal="center" vertical="center"/>
    </xf>
    <xf numFmtId="0" fontId="0" fillId="64" borderId="6" xfId="0" applyFill="1" applyBorder="1"/>
    <xf numFmtId="0" fontId="0" fillId="64" borderId="7" xfId="0" applyFill="1" applyBorder="1" applyAlignment="1">
      <alignment horizontal="center" vertical="center"/>
    </xf>
    <xf numFmtId="0" fontId="38" fillId="64" borderId="7" xfId="0" applyFont="1" applyFill="1" applyBorder="1" applyAlignment="1">
      <alignment horizontal="center" vertical="center"/>
    </xf>
    <xf numFmtId="2" fontId="9" fillId="64" borderId="7" xfId="0" applyNumberFormat="1" applyFont="1" applyFill="1" applyBorder="1"/>
    <xf numFmtId="0" fontId="9" fillId="64" borderId="7" xfId="0" applyFont="1" applyFill="1" applyBorder="1"/>
    <xf numFmtId="0" fontId="0" fillId="64" borderId="7" xfId="0" applyFill="1" applyBorder="1" applyAlignment="1">
      <alignment horizontal="center"/>
    </xf>
    <xf numFmtId="0" fontId="0" fillId="64" borderId="7" xfId="0" applyFill="1" applyBorder="1"/>
    <xf numFmtId="0" fontId="0" fillId="64" borderId="14" xfId="0" applyFill="1" applyBorder="1"/>
    <xf numFmtId="0" fontId="0" fillId="64" borderId="10" xfId="0" applyFill="1" applyBorder="1"/>
    <xf numFmtId="0" fontId="20" fillId="61" borderId="7" xfId="0" applyFont="1" applyFill="1" applyBorder="1" applyAlignment="1">
      <alignment horizontal="right" vertical="center"/>
    </xf>
    <xf numFmtId="0" fontId="20" fillId="61" borderId="7" xfId="0" applyFont="1" applyFill="1" applyBorder="1" applyAlignment="1">
      <alignment horizontal="center" vertical="center"/>
    </xf>
    <xf numFmtId="0" fontId="20" fillId="63" borderId="7" xfId="0" applyFont="1" applyFill="1" applyBorder="1" applyAlignment="1">
      <alignment horizontal="center" vertical="center"/>
    </xf>
    <xf numFmtId="0" fontId="20" fillId="61" borderId="7" xfId="0" applyFont="1" applyFill="1" applyBorder="1" applyAlignment="1">
      <alignment horizontal="center"/>
    </xf>
    <xf numFmtId="164" fontId="20" fillId="61" borderId="7" xfId="0" applyNumberFormat="1" applyFont="1" applyFill="1" applyBorder="1" applyAlignment="1">
      <alignment horizontal="center"/>
    </xf>
    <xf numFmtId="164" fontId="20" fillId="63" borderId="7" xfId="0" applyNumberFormat="1" applyFont="1" applyFill="1" applyBorder="1" applyAlignment="1">
      <alignment horizontal="center" vertical="center"/>
    </xf>
    <xf numFmtId="3" fontId="20" fillId="61" borderId="7" xfId="0" applyNumberFormat="1" applyFont="1" applyFill="1" applyBorder="1" applyAlignment="1">
      <alignment horizontal="center"/>
    </xf>
    <xf numFmtId="3" fontId="20" fillId="61" borderId="7" xfId="0" applyNumberFormat="1" applyFont="1" applyFill="1" applyBorder="1" applyAlignment="1">
      <alignment horizontal="center" vertical="center"/>
    </xf>
    <xf numFmtId="1" fontId="2" fillId="61" borderId="2" xfId="0" applyNumberFormat="1" applyFont="1" applyFill="1" applyBorder="1" applyAlignment="1">
      <alignment horizontal="center" vertical="center"/>
    </xf>
    <xf numFmtId="4" fontId="2" fillId="62" borderId="7" xfId="0" applyNumberFormat="1" applyFont="1" applyFill="1" applyBorder="1" applyAlignment="1">
      <alignment horizontal="right" vertical="center" wrapText="1"/>
    </xf>
    <xf numFmtId="3" fontId="20" fillId="61" borderId="2" xfId="0" applyNumberFormat="1" applyFont="1" applyFill="1" applyBorder="1" applyAlignment="1">
      <alignment horizontal="center"/>
    </xf>
    <xf numFmtId="0" fontId="2" fillId="25" borderId="16" xfId="0" applyFont="1" applyFill="1" applyBorder="1" applyAlignment="1">
      <alignment horizontal="left" vertical="center"/>
    </xf>
    <xf numFmtId="0" fontId="2" fillId="25" borderId="0" xfId="0" applyFont="1" applyFill="1" applyAlignment="1">
      <alignment horizontal="center" vertical="center"/>
    </xf>
    <xf numFmtId="1" fontId="2" fillId="25" borderId="0" xfId="0" applyNumberFormat="1" applyFont="1" applyFill="1" applyAlignment="1">
      <alignment horizontal="center" vertical="center"/>
    </xf>
    <xf numFmtId="0" fontId="2" fillId="3" borderId="24" xfId="0" applyFont="1" applyFill="1" applyBorder="1" applyAlignment="1">
      <alignment vertical="center"/>
    </xf>
    <xf numFmtId="4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26" borderId="0" xfId="0" applyFont="1" applyFill="1" applyAlignment="1">
      <alignment horizontal="center" vertical="center"/>
    </xf>
    <xf numFmtId="0" fontId="2" fillId="26" borderId="0" xfId="0" applyFont="1" applyFill="1" applyAlignment="1">
      <alignment horizontal="center"/>
    </xf>
    <xf numFmtId="164" fontId="2" fillId="26" borderId="0" xfId="0" applyNumberFormat="1" applyFont="1" applyFill="1" applyAlignment="1">
      <alignment horizontal="center" vertical="center"/>
    </xf>
    <xf numFmtId="0" fontId="2" fillId="26" borderId="0" xfId="0" applyFont="1" applyFill="1" applyAlignment="1">
      <alignment vertical="center"/>
    </xf>
    <xf numFmtId="3" fontId="2" fillId="26" borderId="0" xfId="0" applyNumberFormat="1" applyFont="1" applyFill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/>
    </xf>
    <xf numFmtId="0" fontId="32" fillId="26" borderId="0" xfId="0" applyFont="1" applyFill="1" applyAlignment="1">
      <alignment horizontal="center" vertical="center"/>
    </xf>
    <xf numFmtId="0" fontId="20" fillId="3" borderId="8" xfId="43" applyFont="1" applyFill="1" applyBorder="1" applyAlignment="1">
      <alignment horizontal="center" vertical="center"/>
    </xf>
    <xf numFmtId="0" fontId="33" fillId="24" borderId="6" xfId="0" applyFont="1" applyFill="1" applyBorder="1" applyAlignment="1">
      <alignment vertical="center"/>
    </xf>
    <xf numFmtId="0" fontId="33" fillId="24" borderId="7" xfId="0" applyFont="1" applyFill="1" applyBorder="1" applyAlignment="1">
      <alignment horizontal="center" vertical="center"/>
    </xf>
    <xf numFmtId="0" fontId="38" fillId="24" borderId="7" xfId="0" applyFont="1" applyFill="1" applyBorder="1" applyAlignment="1">
      <alignment horizontal="center" vertical="center"/>
    </xf>
    <xf numFmtId="2" fontId="2" fillId="24" borderId="7" xfId="0" applyNumberFormat="1" applyFont="1" applyFill="1" applyBorder="1" applyAlignment="1">
      <alignment vertical="center"/>
    </xf>
    <xf numFmtId="0" fontId="2" fillId="24" borderId="7" xfId="0" applyFont="1" applyFill="1" applyBorder="1" applyAlignment="1">
      <alignment vertical="center"/>
    </xf>
    <xf numFmtId="0" fontId="33" fillId="24" borderId="7" xfId="0" applyFont="1" applyFill="1" applyBorder="1" applyAlignment="1">
      <alignment vertical="center"/>
    </xf>
    <xf numFmtId="0" fontId="33" fillId="24" borderId="7" xfId="0" applyFont="1" applyFill="1" applyBorder="1" applyAlignment="1">
      <alignment horizontal="center"/>
    </xf>
    <xf numFmtId="0" fontId="20" fillId="24" borderId="10" xfId="0" applyFont="1" applyFill="1" applyBorder="1" applyAlignment="1">
      <alignment vertical="center"/>
    </xf>
    <xf numFmtId="4" fontId="2" fillId="5" borderId="16" xfId="0" applyNumberFormat="1" applyFont="1" applyFill="1" applyBorder="1"/>
    <xf numFmtId="4" fontId="2" fillId="5" borderId="8" xfId="0" applyNumberFormat="1" applyFont="1" applyFill="1" applyBorder="1" applyAlignment="1">
      <alignment horizontal="right"/>
    </xf>
    <xf numFmtId="0" fontId="39" fillId="18" borderId="7" xfId="0" applyFont="1" applyFill="1" applyBorder="1" applyAlignment="1">
      <alignment horizontal="center" vertical="center"/>
    </xf>
    <xf numFmtId="3" fontId="2" fillId="6" borderId="5" xfId="0" applyNumberFormat="1" applyFont="1" applyFill="1" applyBorder="1"/>
    <xf numFmtId="3" fontId="2" fillId="6" borderId="9" xfId="0" applyNumberFormat="1" applyFont="1" applyFill="1" applyBorder="1"/>
    <xf numFmtId="3" fontId="10" fillId="4" borderId="0" xfId="0" applyNumberFormat="1" applyFont="1" applyFill="1"/>
    <xf numFmtId="3" fontId="11" fillId="6" borderId="5" xfId="0" applyNumberFormat="1" applyFont="1" applyFill="1" applyBorder="1"/>
    <xf numFmtId="3" fontId="11" fillId="6" borderId="9" xfId="0" applyNumberFormat="1" applyFont="1" applyFill="1" applyBorder="1"/>
    <xf numFmtId="3" fontId="2" fillId="6" borderId="3" xfId="0" applyNumberFormat="1" applyFont="1" applyFill="1" applyBorder="1"/>
    <xf numFmtId="3" fontId="2" fillId="4" borderId="0" xfId="0" applyNumberFormat="1" applyFont="1" applyFill="1"/>
    <xf numFmtId="3" fontId="2" fillId="6" borderId="3" xfId="0" applyNumberFormat="1" applyFont="1" applyFill="1" applyBorder="1" applyAlignment="1">
      <alignment horizontal="right" vertical="center"/>
    </xf>
    <xf numFmtId="1" fontId="9" fillId="0" borderId="0" xfId="0" applyNumberFormat="1" applyFont="1" applyAlignment="1">
      <alignment horizontal="center"/>
    </xf>
    <xf numFmtId="0" fontId="2" fillId="0" borderId="0" xfId="16" applyFont="1" applyAlignment="1">
      <alignment vertical="center"/>
    </xf>
    <xf numFmtId="0" fontId="2" fillId="0" borderId="4" xfId="16" applyFont="1" applyBorder="1" applyAlignment="1">
      <alignment vertical="center"/>
    </xf>
    <xf numFmtId="0" fontId="69" fillId="0" borderId="5" xfId="43" applyFont="1" applyFill="1" applyBorder="1" applyAlignment="1">
      <alignment horizontal="center" vertical="center"/>
    </xf>
    <xf numFmtId="4" fontId="2" fillId="6" borderId="16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4" fontId="4" fillId="6" borderId="5" xfId="0" applyNumberFormat="1" applyFont="1" applyFill="1" applyBorder="1"/>
    <xf numFmtId="4" fontId="4" fillId="0" borderId="5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21" fillId="0" borderId="5" xfId="2" applyFont="1" applyFill="1" applyBorder="1" applyAlignment="1">
      <alignment horizontal="center" vertical="center"/>
    </xf>
    <xf numFmtId="0" fontId="21" fillId="0" borderId="0" xfId="0" applyFont="1"/>
    <xf numFmtId="0" fontId="4" fillId="0" borderId="9" xfId="0" applyFont="1" applyBorder="1" applyAlignment="1">
      <alignment horizontal="center" vertical="center"/>
    </xf>
    <xf numFmtId="169" fontId="11" fillId="3" borderId="2" xfId="0" applyNumberFormat="1" applyFont="1" applyFill="1" applyBorder="1" applyAlignment="1">
      <alignment horizontal="right" vertical="center" wrapText="1"/>
    </xf>
    <xf numFmtId="169" fontId="11" fillId="3" borderId="0" xfId="0" applyNumberFormat="1" applyFont="1" applyFill="1" applyAlignment="1">
      <alignment horizontal="right" vertical="center" wrapText="1"/>
    </xf>
    <xf numFmtId="169" fontId="11" fillId="3" borderId="14" xfId="0" applyNumberFormat="1" applyFont="1" applyFill="1" applyBorder="1" applyAlignment="1">
      <alignment horizontal="right" vertical="center" wrapText="1"/>
    </xf>
    <xf numFmtId="49" fontId="2" fillId="3" borderId="8" xfId="0" applyNumberFormat="1" applyFont="1" applyFill="1" applyBorder="1" applyAlignment="1">
      <alignment horizontal="right"/>
    </xf>
    <xf numFmtId="169" fontId="2" fillId="3" borderId="5" xfId="0" applyNumberFormat="1" applyFont="1" applyFill="1" applyBorder="1" applyAlignment="1">
      <alignment horizontal="right"/>
    </xf>
    <xf numFmtId="49" fontId="2" fillId="3" borderId="5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4" fontId="4" fillId="6" borderId="3" xfId="0" applyNumberFormat="1" applyFont="1" applyFill="1" applyBorder="1" applyAlignment="1">
      <alignment horizontal="right" vertical="center"/>
    </xf>
    <xf numFmtId="44" fontId="4" fillId="3" borderId="3" xfId="44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/>
    </xf>
    <xf numFmtId="14" fontId="4" fillId="0" borderId="2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3" xfId="43" applyFont="1" applyFill="1" applyBorder="1" applyAlignment="1">
      <alignment horizontal="center" vertical="center"/>
    </xf>
    <xf numFmtId="0" fontId="2" fillId="0" borderId="29" xfId="0" applyFont="1" applyBorder="1"/>
    <xf numFmtId="0" fontId="2" fillId="0" borderId="31" xfId="0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0" fontId="2" fillId="0" borderId="31" xfId="0" applyFont="1" applyBorder="1"/>
    <xf numFmtId="4" fontId="2" fillId="6" borderId="31" xfId="0" applyNumberFormat="1" applyFont="1" applyFill="1" applyBorder="1" applyAlignment="1">
      <alignment horizontal="right"/>
    </xf>
    <xf numFmtId="4" fontId="2" fillId="0" borderId="31" xfId="0" applyNumberFormat="1" applyFont="1" applyBorder="1" applyAlignment="1">
      <alignment horizontal="right"/>
    </xf>
    <xf numFmtId="49" fontId="2" fillId="3" borderId="31" xfId="0" applyNumberFormat="1" applyFont="1" applyFill="1" applyBorder="1" applyAlignment="1">
      <alignment horizontal="right" vertical="center"/>
    </xf>
    <xf numFmtId="169" fontId="2" fillId="3" borderId="31" xfId="0" applyNumberFormat="1" applyFont="1" applyFill="1" applyBorder="1" applyAlignment="1">
      <alignment horizontal="right"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/>
    </xf>
    <xf numFmtId="164" fontId="20" fillId="0" borderId="31" xfId="0" applyNumberFormat="1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14" fontId="2" fillId="0" borderId="31" xfId="0" applyNumberFormat="1" applyFont="1" applyBorder="1" applyAlignment="1">
      <alignment horizontal="center" vertical="center"/>
    </xf>
    <xf numFmtId="0" fontId="20" fillId="0" borderId="31" xfId="0" applyFont="1" applyBorder="1"/>
    <xf numFmtId="0" fontId="20" fillId="0" borderId="33" xfId="43" applyFont="1" applyFill="1" applyBorder="1" applyAlignment="1">
      <alignment horizontal="center" vertical="center"/>
    </xf>
    <xf numFmtId="0" fontId="2" fillId="0" borderId="30" xfId="0" applyFont="1" applyBorder="1"/>
    <xf numFmtId="0" fontId="2" fillId="0" borderId="32" xfId="0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0" fontId="2" fillId="0" borderId="32" xfId="0" applyFont="1" applyBorder="1"/>
    <xf numFmtId="4" fontId="2" fillId="6" borderId="32" xfId="0" applyNumberFormat="1" applyFont="1" applyFill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9" fontId="20" fillId="3" borderId="32" xfId="0" applyNumberFormat="1" applyFont="1" applyFill="1" applyBorder="1" applyAlignment="1">
      <alignment horizontal="right" vertical="center"/>
    </xf>
    <xf numFmtId="169" fontId="20" fillId="3" borderId="32" xfId="0" applyNumberFormat="1" applyFont="1" applyFill="1" applyBorder="1" applyAlignment="1">
      <alignment horizontal="right" vertical="center"/>
    </xf>
    <xf numFmtId="0" fontId="20" fillId="0" borderId="32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/>
    </xf>
    <xf numFmtId="164" fontId="20" fillId="0" borderId="32" xfId="0" applyNumberFormat="1" applyFont="1" applyBorder="1" applyAlignment="1">
      <alignment horizontal="center" vertical="center"/>
    </xf>
    <xf numFmtId="3" fontId="2" fillId="0" borderId="32" xfId="0" applyNumberFormat="1" applyFont="1" applyBorder="1" applyAlignment="1">
      <alignment horizontal="center" vertical="center"/>
    </xf>
    <xf numFmtId="14" fontId="2" fillId="0" borderId="32" xfId="0" applyNumberFormat="1" applyFont="1" applyBorder="1" applyAlignment="1">
      <alignment horizontal="center" vertical="center"/>
    </xf>
    <xf numFmtId="0" fontId="20" fillId="0" borderId="32" xfId="0" applyFont="1" applyBorder="1"/>
    <xf numFmtId="0" fontId="20" fillId="0" borderId="34" xfId="43" applyFont="1" applyFill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/>
    <xf numFmtId="4" fontId="2" fillId="6" borderId="9" xfId="0" applyNumberFormat="1" applyFont="1" applyFill="1" applyBorder="1" applyAlignment="1">
      <alignment horizontal="right"/>
    </xf>
    <xf numFmtId="0" fontId="2" fillId="61" borderId="7" xfId="0" applyFont="1" applyFill="1" applyBorder="1" applyAlignment="1">
      <alignment horizontal="left" vertical="center" wrapText="1"/>
    </xf>
    <xf numFmtId="0" fontId="4" fillId="0" borderId="3" xfId="0" applyFont="1" applyBorder="1"/>
    <xf numFmtId="4" fontId="4" fillId="0" borderId="1" xfId="0" applyNumberFormat="1" applyFont="1" applyBorder="1" applyAlignment="1">
      <alignment horizontal="right" vertical="center"/>
    </xf>
    <xf numFmtId="49" fontId="4" fillId="3" borderId="4" xfId="11" applyNumberFormat="1" applyFont="1" applyFill="1" applyBorder="1" applyAlignment="1">
      <alignment horizontal="right" vertical="center"/>
    </xf>
    <xf numFmtId="0" fontId="4" fillId="0" borderId="13" xfId="0" applyFont="1" applyBorder="1"/>
    <xf numFmtId="0" fontId="4" fillId="0" borderId="9" xfId="0" applyFont="1" applyBorder="1"/>
    <xf numFmtId="4" fontId="4" fillId="6" borderId="13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4" fontId="2" fillId="6" borderId="3" xfId="0" applyNumberFormat="1" applyFont="1" applyFill="1" applyBorder="1" applyAlignment="1">
      <alignment horizontal="right" vertical="center"/>
    </xf>
    <xf numFmtId="44" fontId="2" fillId="3" borderId="3" xfId="44" applyFont="1" applyFill="1" applyBorder="1" applyAlignment="1">
      <alignment horizontal="right" vertical="center"/>
    </xf>
    <xf numFmtId="4" fontId="2" fillId="6" borderId="2" xfId="0" applyNumberFormat="1" applyFont="1" applyFill="1" applyBorder="1" applyAlignment="1">
      <alignment horizontal="right" vertical="center"/>
    </xf>
    <xf numFmtId="3" fontId="11" fillId="6" borderId="3" xfId="0" applyNumberFormat="1" applyFont="1" applyFill="1" applyBorder="1"/>
    <xf numFmtId="0" fontId="5" fillId="0" borderId="16" xfId="0" applyFont="1" applyBorder="1" applyAlignment="1">
      <alignment horizontal="left" vertical="center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/>
    </xf>
    <xf numFmtId="166" fontId="5" fillId="0" borderId="5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26" fillId="0" borderId="5" xfId="2" applyFont="1" applyFill="1" applyBorder="1" applyAlignment="1">
      <alignment horizontal="center" vertical="center"/>
    </xf>
    <xf numFmtId="4" fontId="2" fillId="6" borderId="1" xfId="0" applyNumberFormat="1" applyFont="1" applyFill="1" applyBorder="1"/>
    <xf numFmtId="4" fontId="2" fillId="6" borderId="15" xfId="0" applyNumberFormat="1" applyFont="1" applyFill="1" applyBorder="1"/>
    <xf numFmtId="0" fontId="8" fillId="5" borderId="10" xfId="0" applyFont="1" applyFill="1" applyBorder="1" applyAlignment="1">
      <alignment horizontal="center" vertical="center"/>
    </xf>
    <xf numFmtId="4" fontId="10" fillId="4" borderId="7" xfId="0" applyNumberFormat="1" applyFont="1" applyFill="1" applyBorder="1"/>
    <xf numFmtId="167" fontId="2" fillId="4" borderId="7" xfId="0" applyNumberFormat="1" applyFont="1" applyFill="1" applyBorder="1" applyAlignment="1">
      <alignment horizontal="center" vertical="center"/>
    </xf>
    <xf numFmtId="1" fontId="20" fillId="4" borderId="7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0" fontId="70" fillId="4" borderId="7" xfId="0" applyFont="1" applyFill="1" applyBorder="1" applyAlignment="1">
      <alignment vertical="center"/>
    </xf>
    <xf numFmtId="3" fontId="2" fillId="4" borderId="7" xfId="0" applyNumberFormat="1" applyFont="1" applyFill="1" applyBorder="1" applyAlignment="1">
      <alignment horizontal="center" vertical="center"/>
    </xf>
    <xf numFmtId="0" fontId="20" fillId="4" borderId="10" xfId="43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/>
    </xf>
    <xf numFmtId="0" fontId="20" fillId="0" borderId="8" xfId="43" applyFont="1" applyFill="1" applyBorder="1" applyAlignment="1">
      <alignment horizontal="center" vertical="center"/>
    </xf>
    <xf numFmtId="0" fontId="2" fillId="0" borderId="15" xfId="0" applyFont="1" applyBorder="1"/>
    <xf numFmtId="1" fontId="2" fillId="0" borderId="14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/>
    </xf>
    <xf numFmtId="167" fontId="2" fillId="0" borderId="14" xfId="0" applyNumberFormat="1" applyFont="1" applyBorder="1" applyAlignment="1">
      <alignment horizontal="center" vertical="center"/>
    </xf>
    <xf numFmtId="166" fontId="2" fillId="0" borderId="14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20" fillId="0" borderId="12" xfId="43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4" fontId="4" fillId="6" borderId="3" xfId="0" applyNumberFormat="1" applyFont="1" applyFill="1" applyBorder="1"/>
    <xf numFmtId="4" fontId="4" fillId="0" borderId="3" xfId="0" applyNumberFormat="1" applyFont="1" applyBorder="1" applyAlignment="1">
      <alignment horizontal="right"/>
    </xf>
    <xf numFmtId="49" fontId="4" fillId="3" borderId="4" xfId="8" applyNumberFormat="1" applyFont="1" applyFill="1" applyBorder="1" applyAlignment="1">
      <alignment horizontal="right" vertical="center"/>
    </xf>
    <xf numFmtId="44" fontId="4" fillId="3" borderId="4" xfId="1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/>
    </xf>
    <xf numFmtId="49" fontId="4" fillId="3" borderId="8" xfId="8" applyNumberFormat="1" applyFont="1" applyFill="1" applyBorder="1" applyAlignment="1">
      <alignment horizontal="right" vertical="center"/>
    </xf>
    <xf numFmtId="44" fontId="4" fillId="3" borderId="8" xfId="1" applyFont="1" applyFill="1" applyBorder="1" applyAlignment="1">
      <alignment horizontal="right" vertical="center"/>
    </xf>
    <xf numFmtId="165" fontId="4" fillId="0" borderId="5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0" fontId="4" fillId="0" borderId="5" xfId="0" applyFont="1" applyBorder="1"/>
    <xf numFmtId="1" fontId="4" fillId="0" borderId="9" xfId="0" applyNumberFormat="1" applyFont="1" applyBorder="1" applyAlignment="1">
      <alignment horizontal="center" vertical="center"/>
    </xf>
    <xf numFmtId="4" fontId="4" fillId="6" borderId="9" xfId="0" applyNumberFormat="1" applyFont="1" applyFill="1" applyBorder="1"/>
    <xf numFmtId="4" fontId="4" fillId="0" borderId="9" xfId="0" applyNumberFormat="1" applyFont="1" applyBorder="1" applyAlignment="1">
      <alignment horizontal="right"/>
    </xf>
    <xf numFmtId="49" fontId="4" fillId="3" borderId="12" xfId="8" applyNumberFormat="1" applyFont="1" applyFill="1" applyBorder="1" applyAlignment="1">
      <alignment horizontal="right" vertical="center"/>
    </xf>
    <xf numFmtId="44" fontId="4" fillId="3" borderId="12" xfId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left" vertical="center"/>
    </xf>
    <xf numFmtId="1" fontId="2" fillId="10" borderId="0" xfId="0" applyNumberFormat="1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center"/>
    </xf>
    <xf numFmtId="0" fontId="2" fillId="9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left" vertical="center"/>
    </xf>
    <xf numFmtId="3" fontId="2" fillId="11" borderId="0" xfId="0" applyNumberFormat="1" applyFont="1" applyFill="1" applyBorder="1" applyAlignment="1">
      <alignment horizontal="center" vertical="center"/>
    </xf>
    <xf numFmtId="14" fontId="2" fillId="9" borderId="14" xfId="0" applyNumberFormat="1" applyFont="1" applyFill="1" applyBorder="1" applyAlignment="1">
      <alignment horizontal="center" vertical="center"/>
    </xf>
    <xf numFmtId="0" fontId="20" fillId="9" borderId="12" xfId="2" applyFont="1" applyFill="1" applyBorder="1" applyAlignment="1">
      <alignment horizontal="center" vertical="center"/>
    </xf>
    <xf numFmtId="166" fontId="2" fillId="0" borderId="3" xfId="10" applyNumberFormat="1" applyFont="1" applyBorder="1" applyAlignment="1">
      <alignment horizontal="center" vertical="center"/>
    </xf>
    <xf numFmtId="166" fontId="2" fillId="0" borderId="5" xfId="10" applyNumberFormat="1" applyFont="1" applyBorder="1" applyAlignment="1">
      <alignment horizontal="center" vertical="center"/>
    </xf>
    <xf numFmtId="166" fontId="2" fillId="0" borderId="9" xfId="10" applyNumberFormat="1" applyFont="1" applyBorder="1" applyAlignment="1">
      <alignment horizontal="center" vertical="center"/>
    </xf>
    <xf numFmtId="49" fontId="2" fillId="0" borderId="3" xfId="0" applyNumberFormat="1" applyFont="1" applyBorder="1"/>
    <xf numFmtId="49" fontId="2" fillId="0" borderId="5" xfId="0" applyNumberFormat="1" applyFont="1" applyBorder="1"/>
    <xf numFmtId="0" fontId="2" fillId="0" borderId="9" xfId="24" applyFont="1" applyBorder="1" applyAlignment="1">
      <alignment horizontal="left" vertical="center"/>
    </xf>
    <xf numFmtId="0" fontId="9" fillId="0" borderId="15" xfId="0" applyFont="1" applyBorder="1"/>
    <xf numFmtId="49" fontId="2" fillId="0" borderId="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" fontId="2" fillId="0" borderId="12" xfId="24" applyNumberFormat="1" applyFont="1" applyBorder="1" applyAlignment="1">
      <alignment horizontal="center" vertical="center"/>
    </xf>
    <xf numFmtId="1" fontId="2" fillId="0" borderId="9" xfId="24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 vertical="center"/>
    </xf>
  </cellXfs>
  <cellStyles count="90">
    <cellStyle name="20 % - zvýraznenie1" xfId="61" builtinId="30" customBuiltin="1"/>
    <cellStyle name="20 % - zvýraznenie2" xfId="64" builtinId="34" customBuiltin="1"/>
    <cellStyle name="20 % - zvýraznenie3" xfId="67" builtinId="38" customBuiltin="1"/>
    <cellStyle name="20 % - zvýraznenie4" xfId="70" builtinId="42" customBuiltin="1"/>
    <cellStyle name="20 % - zvýraznenie5" xfId="73" builtinId="46" customBuiltin="1"/>
    <cellStyle name="20 % - zvýraznenie6" xfId="76" builtinId="50" customBuiltin="1"/>
    <cellStyle name="40 % - zvýraznenie1" xfId="62" builtinId="31" customBuiltin="1"/>
    <cellStyle name="40 % - zvýraznenie2" xfId="65" builtinId="35" customBuiltin="1"/>
    <cellStyle name="40 % - zvýraznenie3" xfId="68" builtinId="39" customBuiltin="1"/>
    <cellStyle name="40 % - zvýraznenie4" xfId="71" builtinId="43" customBuiltin="1"/>
    <cellStyle name="40 % - zvýraznenie5" xfId="74" builtinId="47" customBuiltin="1"/>
    <cellStyle name="40 % - zvýraznenie6" xfId="77" builtinId="51" customBuiltin="1"/>
    <cellStyle name="60 % - zvýraznenie1 2" xfId="82" xr:uid="{0AE2221F-4594-4CC5-8937-5C63D89E340E}"/>
    <cellStyle name="60 % - zvýraznenie2 2" xfId="83" xr:uid="{61564E59-0E6A-4F39-96CF-0F5732E883FD}"/>
    <cellStyle name="60 % - zvýraznenie3 2" xfId="84" xr:uid="{1C4757A3-6B94-47C8-A416-507BE1F2B022}"/>
    <cellStyle name="60 % - zvýraznenie4 2" xfId="85" xr:uid="{B14FD3C5-8771-48CE-9352-8DCBB8F14802}"/>
    <cellStyle name="60 % - zvýraznenie5 2" xfId="86" xr:uid="{EE417C5C-33C7-483D-BD8C-7EEB3DEA40A6}"/>
    <cellStyle name="60 % - zvýraznenie6 2" xfId="87" xr:uid="{D2CD189B-D89D-465A-98A2-A0052675FD08}"/>
    <cellStyle name="Čárka 2" xfId="27" xr:uid="{00000000-0005-0000-0000-000000000000}"/>
    <cellStyle name="Čárka 3" xfId="28" xr:uid="{00000000-0005-0000-0000-000001000000}"/>
    <cellStyle name="Dobrá" xfId="49" builtinId="26" customBuiltin="1"/>
    <cellStyle name="Excel Built-in Normal" xfId="18" xr:uid="{00000000-0005-0000-0000-000002000000}"/>
    <cellStyle name="Hypertextové prepojenie" xfId="2" builtinId="8"/>
    <cellStyle name="Hypertextové prepojenie 2" xfId="43" xr:uid="{00000000-0005-0000-0000-000004000000}"/>
    <cellStyle name="Kontrolná bunka" xfId="55" builtinId="23" customBuiltin="1"/>
    <cellStyle name="Mena" xfId="1" builtinId="4"/>
    <cellStyle name="Mena 2" xfId="44" xr:uid="{DB71CD5A-D6DD-485C-A810-82C170E3A063}"/>
    <cellStyle name="Mena 2 2" xfId="78" xr:uid="{7A52E72E-4307-4728-9937-62DA91B0B39D}"/>
    <cellStyle name="Mena 2 3" xfId="88" xr:uid="{0CBED582-DB92-41DF-9A8F-15932326950A}"/>
    <cellStyle name="Mena 3" xfId="79" xr:uid="{04604CD0-C8C2-4271-A51C-75EB4DB8956D}"/>
    <cellStyle name="Mena 3 2" xfId="89" xr:uid="{970B0D82-7307-4960-92A9-02BDEB592BEE}"/>
    <cellStyle name="Nadpis 1" xfId="45" builtinId="16" customBuiltin="1"/>
    <cellStyle name="Nadpis 2" xfId="46" builtinId="17" customBuiltin="1"/>
    <cellStyle name="Nadpis 3" xfId="47" builtinId="18" customBuiltin="1"/>
    <cellStyle name="Nadpis 4" xfId="48" builtinId="19" customBuiltin="1"/>
    <cellStyle name="Názov 2" xfId="80" xr:uid="{389FEAC7-DC3F-4C12-8468-8E7B20897E31}"/>
    <cellStyle name="Neutrálna 2" xfId="81" xr:uid="{2A551E15-BCD8-4191-9FE8-82C29004E2D7}"/>
    <cellStyle name="Normal_FORM" xfId="29" xr:uid="{00000000-0005-0000-0000-000006000000}"/>
    <cellStyle name="Normálna" xfId="0" builtinId="0"/>
    <cellStyle name="Normálna 10 2" xfId="11" xr:uid="{00000000-0005-0000-0000-000008000000}"/>
    <cellStyle name="Normálna 14" xfId="10" xr:uid="{00000000-0005-0000-0000-000009000000}"/>
    <cellStyle name="Normálna 2" xfId="22" xr:uid="{00000000-0005-0000-0000-00000A000000}"/>
    <cellStyle name="Normálna 2 2" xfId="13" xr:uid="{00000000-0005-0000-0000-00000B000000}"/>
    <cellStyle name="Normálna 2 2 2" xfId="25" xr:uid="{00000000-0005-0000-0000-00000C000000}"/>
    <cellStyle name="Normálna 2 3" xfId="24" xr:uid="{00000000-0005-0000-0000-00000D000000}"/>
    <cellStyle name="Normálna 2 3 2" xfId="26" xr:uid="{00000000-0005-0000-0000-00000E000000}"/>
    <cellStyle name="Normálna 20" xfId="3" xr:uid="{00000000-0005-0000-0000-00000F000000}"/>
    <cellStyle name="Normálna 21" xfId="4" xr:uid="{00000000-0005-0000-0000-000010000000}"/>
    <cellStyle name="Normálna 22" xfId="5" xr:uid="{00000000-0005-0000-0000-000011000000}"/>
    <cellStyle name="Normálna 23" xfId="6" xr:uid="{00000000-0005-0000-0000-000012000000}"/>
    <cellStyle name="Normálna 24" xfId="7" xr:uid="{00000000-0005-0000-0000-000013000000}"/>
    <cellStyle name="Normálna 25" xfId="8" xr:uid="{00000000-0005-0000-0000-000014000000}"/>
    <cellStyle name="Normálna 3" xfId="23" xr:uid="{00000000-0005-0000-0000-000015000000}"/>
    <cellStyle name="Normálna 5" xfId="14" xr:uid="{00000000-0005-0000-0000-000016000000}"/>
    <cellStyle name="Normálna 6" xfId="9" xr:uid="{00000000-0005-0000-0000-000017000000}"/>
    <cellStyle name="Normálna 8" xfId="15" xr:uid="{00000000-0005-0000-0000-000018000000}"/>
    <cellStyle name="Normálna 9" xfId="12" xr:uid="{00000000-0005-0000-0000-000019000000}"/>
    <cellStyle name="Normální 10" xfId="19" xr:uid="{00000000-0005-0000-0000-00001A000000}"/>
    <cellStyle name="Normální 10 2" xfId="30" xr:uid="{00000000-0005-0000-0000-00001B000000}"/>
    <cellStyle name="Normální 11" xfId="20" xr:uid="{00000000-0005-0000-0000-00001C000000}"/>
    <cellStyle name="Normální 11 2" xfId="31" xr:uid="{00000000-0005-0000-0000-00001D000000}"/>
    <cellStyle name="Normální 12" xfId="32" xr:uid="{00000000-0005-0000-0000-00001E000000}"/>
    <cellStyle name="normální 2" xfId="33" xr:uid="{00000000-0005-0000-0000-00001F000000}"/>
    <cellStyle name="Normální 3" xfId="34" xr:uid="{00000000-0005-0000-0000-000020000000}"/>
    <cellStyle name="Normální 3 2" xfId="35" xr:uid="{00000000-0005-0000-0000-000021000000}"/>
    <cellStyle name="Normální 4" xfId="36" xr:uid="{00000000-0005-0000-0000-000022000000}"/>
    <cellStyle name="Normální 5" xfId="37" xr:uid="{00000000-0005-0000-0000-000023000000}"/>
    <cellStyle name="Normální 6" xfId="38" xr:uid="{00000000-0005-0000-0000-000024000000}"/>
    <cellStyle name="Normální 7" xfId="39" xr:uid="{00000000-0005-0000-0000-000025000000}"/>
    <cellStyle name="Normální 8" xfId="40" xr:uid="{00000000-0005-0000-0000-000026000000}"/>
    <cellStyle name="Normální 9" xfId="17" xr:uid="{00000000-0005-0000-0000-000027000000}"/>
    <cellStyle name="normální_List1" xfId="16" xr:uid="{00000000-0005-0000-0000-000028000000}"/>
    <cellStyle name="Normalny 2" xfId="21" xr:uid="{00000000-0005-0000-0000-000029000000}"/>
    <cellStyle name="Poznámka" xfId="57" builtinId="10" customBuiltin="1"/>
    <cellStyle name="Prepojená bunka" xfId="54" builtinId="24" customBuiltin="1"/>
    <cellStyle name="Procenta 2" xfId="41" xr:uid="{00000000-0005-0000-0000-00002A000000}"/>
    <cellStyle name="Procenta 3" xfId="42" xr:uid="{00000000-0005-0000-0000-00002B000000}"/>
    <cellStyle name="Spolu" xfId="59" builtinId="25" customBuiltin="1"/>
    <cellStyle name="Text upozornenia" xfId="56" builtinId="11" customBuiltin="1"/>
    <cellStyle name="Vstup" xfId="51" builtinId="20" customBuiltin="1"/>
    <cellStyle name="Výpočet" xfId="53" builtinId="22" customBuiltin="1"/>
    <cellStyle name="Výstup" xfId="52" builtinId="21" customBuiltin="1"/>
    <cellStyle name="Vysvetľujúci text" xfId="58" builtinId="53" customBuiltin="1"/>
    <cellStyle name="Zlá" xfId="50" builtinId="27" customBuiltin="1"/>
    <cellStyle name="Zvýraznenie1" xfId="60" builtinId="29" customBuiltin="1"/>
    <cellStyle name="Zvýraznenie2" xfId="63" builtinId="33" customBuiltin="1"/>
    <cellStyle name="Zvýraznenie3" xfId="66" builtinId="37" customBuiltin="1"/>
    <cellStyle name="Zvýraznenie4" xfId="69" builtinId="41" customBuiltin="1"/>
    <cellStyle name="Zvýraznenie5" xfId="72" builtinId="45" customBuiltin="1"/>
    <cellStyle name="Zvýraznenie6" xfId="75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66FFFF"/>
      <color rgb="FF66FF99"/>
      <color rgb="FFFF66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127001</xdr:colOff>
      <xdr:row>0</xdr:row>
      <xdr:rowOff>50800</xdr:rowOff>
    </xdr:from>
    <xdr:to>
      <xdr:col>0</xdr:col>
      <xdr:colOff>2124075</xdr:colOff>
      <xdr:row>0</xdr:row>
      <xdr:rowOff>673100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1" y="50800"/>
          <a:ext cx="1997074" cy="6223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ngelova@qtermo.cz" TargetMode="External"/><Relationship Id="rId299" Type="http://schemas.openxmlformats.org/officeDocument/2006/relationships/hyperlink" Target="mailto:markova@qtermo.cz" TargetMode="External"/><Relationship Id="rId21" Type="http://schemas.openxmlformats.org/officeDocument/2006/relationships/hyperlink" Target="mailto:angelova@qtermo.cz" TargetMode="External"/><Relationship Id="rId63" Type="http://schemas.openxmlformats.org/officeDocument/2006/relationships/hyperlink" Target="mailto:angelova@qtermo.cz" TargetMode="External"/><Relationship Id="rId159" Type="http://schemas.openxmlformats.org/officeDocument/2006/relationships/hyperlink" Target="mailto:angelova@qtermo.cz" TargetMode="External"/><Relationship Id="rId170" Type="http://schemas.openxmlformats.org/officeDocument/2006/relationships/hyperlink" Target="mailto:angelova@qtermo.cz" TargetMode="External"/><Relationship Id="rId226" Type="http://schemas.openxmlformats.org/officeDocument/2006/relationships/hyperlink" Target="mailto:angelova@qtermo.cz" TargetMode="External"/><Relationship Id="rId268" Type="http://schemas.openxmlformats.org/officeDocument/2006/relationships/hyperlink" Target="mailto:angelova@qtermo.cz" TargetMode="External"/><Relationship Id="rId32" Type="http://schemas.openxmlformats.org/officeDocument/2006/relationships/hyperlink" Target="mailto:angelova@qtermo.cz" TargetMode="External"/><Relationship Id="rId74" Type="http://schemas.openxmlformats.org/officeDocument/2006/relationships/hyperlink" Target="mailto:angelova@qtermo.cz" TargetMode="External"/><Relationship Id="rId128" Type="http://schemas.openxmlformats.org/officeDocument/2006/relationships/hyperlink" Target="callto:3800035707502%2042" TargetMode="External"/><Relationship Id="rId5" Type="http://schemas.openxmlformats.org/officeDocument/2006/relationships/hyperlink" Target="mailto:angelova@qtermo.sk" TargetMode="External"/><Relationship Id="rId181" Type="http://schemas.openxmlformats.org/officeDocument/2006/relationships/hyperlink" Target="mailto:angelova@qtermo.cz" TargetMode="External"/><Relationship Id="rId237" Type="http://schemas.openxmlformats.org/officeDocument/2006/relationships/hyperlink" Target="mailto:angelova@qtermo.cz" TargetMode="External"/><Relationship Id="rId279" Type="http://schemas.openxmlformats.org/officeDocument/2006/relationships/hyperlink" Target="mailto:markova@qtermo.cz" TargetMode="External"/><Relationship Id="rId43" Type="http://schemas.openxmlformats.org/officeDocument/2006/relationships/hyperlink" Target="mailto:markova@qtermo.cz" TargetMode="External"/><Relationship Id="rId139" Type="http://schemas.openxmlformats.org/officeDocument/2006/relationships/hyperlink" Target="mailto:kanova@qtermo.cz" TargetMode="External"/><Relationship Id="rId290" Type="http://schemas.openxmlformats.org/officeDocument/2006/relationships/hyperlink" Target="mailto:markova@qtermo.cz" TargetMode="External"/><Relationship Id="rId304" Type="http://schemas.openxmlformats.org/officeDocument/2006/relationships/hyperlink" Target="mailto:angelova@qtermo.sk" TargetMode="External"/><Relationship Id="rId85" Type="http://schemas.openxmlformats.org/officeDocument/2006/relationships/hyperlink" Target="mailto:angelova@qtermo.cz" TargetMode="External"/><Relationship Id="rId150" Type="http://schemas.openxmlformats.org/officeDocument/2006/relationships/hyperlink" Target="mailto:angelova@qtermo.cz" TargetMode="External"/><Relationship Id="rId192" Type="http://schemas.openxmlformats.org/officeDocument/2006/relationships/hyperlink" Target="mailto:angelova@qtermo.cz" TargetMode="External"/><Relationship Id="rId206" Type="http://schemas.openxmlformats.org/officeDocument/2006/relationships/hyperlink" Target="mailto:angelova@qtermo.cz" TargetMode="External"/><Relationship Id="rId248" Type="http://schemas.openxmlformats.org/officeDocument/2006/relationships/hyperlink" Target="mailto:angelova@qtermo.cz" TargetMode="External"/><Relationship Id="rId12" Type="http://schemas.openxmlformats.org/officeDocument/2006/relationships/hyperlink" Target="mailto:angelova@qtermo.sk" TargetMode="External"/><Relationship Id="rId108" Type="http://schemas.openxmlformats.org/officeDocument/2006/relationships/hyperlink" Target="mailto:angelova@qtermo.cz" TargetMode="External"/><Relationship Id="rId54" Type="http://schemas.openxmlformats.org/officeDocument/2006/relationships/hyperlink" Target="mailto:angelova@qtermo.cz" TargetMode="External"/><Relationship Id="rId96" Type="http://schemas.openxmlformats.org/officeDocument/2006/relationships/hyperlink" Target="mailto:angelova@qtermo.cz" TargetMode="External"/><Relationship Id="rId161" Type="http://schemas.openxmlformats.org/officeDocument/2006/relationships/hyperlink" Target="mailto:angelova@qtermo.cz" TargetMode="External"/><Relationship Id="rId217" Type="http://schemas.openxmlformats.org/officeDocument/2006/relationships/hyperlink" Target="mailto:angelova@qtermo.cz" TargetMode="External"/><Relationship Id="rId259" Type="http://schemas.openxmlformats.org/officeDocument/2006/relationships/hyperlink" Target="mailto:angelova@qtermo.sk" TargetMode="External"/><Relationship Id="rId23" Type="http://schemas.openxmlformats.org/officeDocument/2006/relationships/hyperlink" Target="mailto:angelova@qtermo.cz" TargetMode="External"/><Relationship Id="rId119" Type="http://schemas.openxmlformats.org/officeDocument/2006/relationships/hyperlink" Target="mailto:angelova@qtermo.cz" TargetMode="External"/><Relationship Id="rId270" Type="http://schemas.openxmlformats.org/officeDocument/2006/relationships/hyperlink" Target="mailto:angelova@qtermo.cz" TargetMode="External"/><Relationship Id="rId44" Type="http://schemas.openxmlformats.org/officeDocument/2006/relationships/hyperlink" Target="mailto:markova@qtermo.cz" TargetMode="External"/><Relationship Id="rId65" Type="http://schemas.openxmlformats.org/officeDocument/2006/relationships/hyperlink" Target="mailto:angelova@qtermo.cz" TargetMode="External"/><Relationship Id="rId86" Type="http://schemas.openxmlformats.org/officeDocument/2006/relationships/hyperlink" Target="mailto:angelova@qtermo.cz" TargetMode="External"/><Relationship Id="rId130" Type="http://schemas.openxmlformats.org/officeDocument/2006/relationships/hyperlink" Target="mailto:markova@qtermo.cz" TargetMode="External"/><Relationship Id="rId151" Type="http://schemas.openxmlformats.org/officeDocument/2006/relationships/hyperlink" Target="mailto:angelova@qtermo.cz" TargetMode="External"/><Relationship Id="rId172" Type="http://schemas.openxmlformats.org/officeDocument/2006/relationships/hyperlink" Target="mailto:angelova@qtermo.cz" TargetMode="External"/><Relationship Id="rId193" Type="http://schemas.openxmlformats.org/officeDocument/2006/relationships/hyperlink" Target="mailto:angelova@qtermo.cz" TargetMode="External"/><Relationship Id="rId207" Type="http://schemas.openxmlformats.org/officeDocument/2006/relationships/hyperlink" Target="mailto:angelova@qtermo.cz" TargetMode="External"/><Relationship Id="rId228" Type="http://schemas.openxmlformats.org/officeDocument/2006/relationships/hyperlink" Target="mailto:angelova@qtermo.cz" TargetMode="External"/><Relationship Id="rId249" Type="http://schemas.openxmlformats.org/officeDocument/2006/relationships/hyperlink" Target="mailto:vrablova@qtermo.cz" TargetMode="External"/><Relationship Id="rId13" Type="http://schemas.openxmlformats.org/officeDocument/2006/relationships/hyperlink" Target="mailto:angelova@qtermo.sk" TargetMode="External"/><Relationship Id="rId109" Type="http://schemas.openxmlformats.org/officeDocument/2006/relationships/hyperlink" Target="mailto:angelova@qtermo.cz" TargetMode="External"/><Relationship Id="rId260" Type="http://schemas.openxmlformats.org/officeDocument/2006/relationships/hyperlink" Target="mailto:angelova@qtermo.sk" TargetMode="External"/><Relationship Id="rId281" Type="http://schemas.openxmlformats.org/officeDocument/2006/relationships/hyperlink" Target="mailto:markova@qtermo.cz" TargetMode="External"/><Relationship Id="rId34" Type="http://schemas.openxmlformats.org/officeDocument/2006/relationships/hyperlink" Target="mailto:angelova@qtermo.cz" TargetMode="External"/><Relationship Id="rId55" Type="http://schemas.openxmlformats.org/officeDocument/2006/relationships/hyperlink" Target="mailto:angelova@qtermo.cz" TargetMode="External"/><Relationship Id="rId76" Type="http://schemas.openxmlformats.org/officeDocument/2006/relationships/hyperlink" Target="mailto:angelova@qtermo.cz" TargetMode="External"/><Relationship Id="rId97" Type="http://schemas.openxmlformats.org/officeDocument/2006/relationships/hyperlink" Target="mailto:angelova@qtermo.cz" TargetMode="External"/><Relationship Id="rId120" Type="http://schemas.openxmlformats.org/officeDocument/2006/relationships/hyperlink" Target="mailto:angelova@qtermo.cz" TargetMode="External"/><Relationship Id="rId141" Type="http://schemas.openxmlformats.org/officeDocument/2006/relationships/hyperlink" Target="mailto:angelova@qtermo.cz" TargetMode="External"/><Relationship Id="rId7" Type="http://schemas.openxmlformats.org/officeDocument/2006/relationships/hyperlink" Target="mailto:angelova@qtermo.sk" TargetMode="External"/><Relationship Id="rId162" Type="http://schemas.openxmlformats.org/officeDocument/2006/relationships/hyperlink" Target="mailto:angelova@qtermo.cz" TargetMode="External"/><Relationship Id="rId183" Type="http://schemas.openxmlformats.org/officeDocument/2006/relationships/hyperlink" Target="mailto:angelova@qtermo.cz" TargetMode="External"/><Relationship Id="rId218" Type="http://schemas.openxmlformats.org/officeDocument/2006/relationships/hyperlink" Target="mailto:angelova@qtermo.cz" TargetMode="External"/><Relationship Id="rId239" Type="http://schemas.openxmlformats.org/officeDocument/2006/relationships/hyperlink" Target="mailto:angelova@qtermo.cz" TargetMode="External"/><Relationship Id="rId250" Type="http://schemas.openxmlformats.org/officeDocument/2006/relationships/hyperlink" Target="mailto:vrablova@qtermo.cz" TargetMode="External"/><Relationship Id="rId271" Type="http://schemas.openxmlformats.org/officeDocument/2006/relationships/hyperlink" Target="mailto:kanova@qtermo.cz" TargetMode="External"/><Relationship Id="rId292" Type="http://schemas.openxmlformats.org/officeDocument/2006/relationships/hyperlink" Target="mailto:markova@qtermo.cz" TargetMode="External"/><Relationship Id="rId306" Type="http://schemas.openxmlformats.org/officeDocument/2006/relationships/hyperlink" Target="mailto:angelova@qtermo.sk" TargetMode="External"/><Relationship Id="rId24" Type="http://schemas.openxmlformats.org/officeDocument/2006/relationships/hyperlink" Target="mailto:angelova@qtermo.cz" TargetMode="External"/><Relationship Id="rId45" Type="http://schemas.openxmlformats.org/officeDocument/2006/relationships/hyperlink" Target="mailto:markova@qtermo.cz" TargetMode="External"/><Relationship Id="rId66" Type="http://schemas.openxmlformats.org/officeDocument/2006/relationships/hyperlink" Target="mailto:angelova@qtermo.cz" TargetMode="External"/><Relationship Id="rId87" Type="http://schemas.openxmlformats.org/officeDocument/2006/relationships/hyperlink" Target="mailto:angelova@qtermo.cz" TargetMode="External"/><Relationship Id="rId110" Type="http://schemas.openxmlformats.org/officeDocument/2006/relationships/hyperlink" Target="mailto:angelova@qtermo.cz" TargetMode="External"/><Relationship Id="rId131" Type="http://schemas.openxmlformats.org/officeDocument/2006/relationships/hyperlink" Target="mailto:markova@qtermo.cz" TargetMode="External"/><Relationship Id="rId152" Type="http://schemas.openxmlformats.org/officeDocument/2006/relationships/hyperlink" Target="mailto:angelova@qtermo.cz" TargetMode="External"/><Relationship Id="rId173" Type="http://schemas.openxmlformats.org/officeDocument/2006/relationships/hyperlink" Target="mailto:angelova@qtermo.cz" TargetMode="External"/><Relationship Id="rId194" Type="http://schemas.openxmlformats.org/officeDocument/2006/relationships/hyperlink" Target="mailto:angelova@qtermo.cz" TargetMode="External"/><Relationship Id="rId208" Type="http://schemas.openxmlformats.org/officeDocument/2006/relationships/hyperlink" Target="mailto:angelova@qtermo.cz" TargetMode="External"/><Relationship Id="rId229" Type="http://schemas.openxmlformats.org/officeDocument/2006/relationships/hyperlink" Target="mailto:angelova@qtermo.cz" TargetMode="External"/><Relationship Id="rId240" Type="http://schemas.openxmlformats.org/officeDocument/2006/relationships/hyperlink" Target="mailto:angelova@qtermo.cz" TargetMode="External"/><Relationship Id="rId261" Type="http://schemas.openxmlformats.org/officeDocument/2006/relationships/hyperlink" Target="mailto:angelova@qtermo.sk" TargetMode="External"/><Relationship Id="rId14" Type="http://schemas.openxmlformats.org/officeDocument/2006/relationships/hyperlink" Target="mailto:angelova@qtermo.sk" TargetMode="External"/><Relationship Id="rId35" Type="http://schemas.openxmlformats.org/officeDocument/2006/relationships/hyperlink" Target="mailto:angelova@qtermo.cz" TargetMode="External"/><Relationship Id="rId56" Type="http://schemas.openxmlformats.org/officeDocument/2006/relationships/hyperlink" Target="mailto:angelova@qtermo.cz" TargetMode="External"/><Relationship Id="rId77" Type="http://schemas.openxmlformats.org/officeDocument/2006/relationships/hyperlink" Target="mailto:angelova@qtermo.cz" TargetMode="External"/><Relationship Id="rId100" Type="http://schemas.openxmlformats.org/officeDocument/2006/relationships/hyperlink" Target="mailto:angelova@qtermo.cz" TargetMode="External"/><Relationship Id="rId282" Type="http://schemas.openxmlformats.org/officeDocument/2006/relationships/hyperlink" Target="mailto:markova@qtermo.cz" TargetMode="External"/><Relationship Id="rId8" Type="http://schemas.openxmlformats.org/officeDocument/2006/relationships/hyperlink" Target="mailto:angelova@qtermo.sk" TargetMode="External"/><Relationship Id="rId98" Type="http://schemas.openxmlformats.org/officeDocument/2006/relationships/hyperlink" Target="mailto:angelova@qtermo.cz" TargetMode="External"/><Relationship Id="rId121" Type="http://schemas.openxmlformats.org/officeDocument/2006/relationships/hyperlink" Target="mailto:angelova@qtermo.cz" TargetMode="External"/><Relationship Id="rId142" Type="http://schemas.openxmlformats.org/officeDocument/2006/relationships/hyperlink" Target="mailto:angelova@qtermo.cz" TargetMode="External"/><Relationship Id="rId163" Type="http://schemas.openxmlformats.org/officeDocument/2006/relationships/hyperlink" Target="mailto:angelova@qtermo.cz" TargetMode="External"/><Relationship Id="rId184" Type="http://schemas.openxmlformats.org/officeDocument/2006/relationships/hyperlink" Target="mailto:angelova@qtermo.cz" TargetMode="External"/><Relationship Id="rId219" Type="http://schemas.openxmlformats.org/officeDocument/2006/relationships/hyperlink" Target="mailto:angelova@qtermo.cz" TargetMode="External"/><Relationship Id="rId230" Type="http://schemas.openxmlformats.org/officeDocument/2006/relationships/hyperlink" Target="mailto:angelova@qtermo.cz" TargetMode="External"/><Relationship Id="rId251" Type="http://schemas.openxmlformats.org/officeDocument/2006/relationships/hyperlink" Target="mailto:vrablova@qtermo.cz" TargetMode="External"/><Relationship Id="rId25" Type="http://schemas.openxmlformats.org/officeDocument/2006/relationships/hyperlink" Target="mailto:angelova@qtermo.cz" TargetMode="External"/><Relationship Id="rId46" Type="http://schemas.openxmlformats.org/officeDocument/2006/relationships/hyperlink" Target="mailto:markova@qtermo.cz" TargetMode="External"/><Relationship Id="rId67" Type="http://schemas.openxmlformats.org/officeDocument/2006/relationships/hyperlink" Target="mailto:angelova@qtermo.cz" TargetMode="External"/><Relationship Id="rId272" Type="http://schemas.openxmlformats.org/officeDocument/2006/relationships/hyperlink" Target="mailto:vrablova@qtermo.cz" TargetMode="External"/><Relationship Id="rId293" Type="http://schemas.openxmlformats.org/officeDocument/2006/relationships/hyperlink" Target="mailto:markova@qtermo.cz" TargetMode="External"/><Relationship Id="rId307" Type="http://schemas.openxmlformats.org/officeDocument/2006/relationships/hyperlink" Target="mailto:angelova@qtermo.sk" TargetMode="External"/><Relationship Id="rId88" Type="http://schemas.openxmlformats.org/officeDocument/2006/relationships/hyperlink" Target="mailto:angelova@qtermo.cz" TargetMode="External"/><Relationship Id="rId111" Type="http://schemas.openxmlformats.org/officeDocument/2006/relationships/hyperlink" Target="mailto:angelova@qtermo.cz" TargetMode="External"/><Relationship Id="rId132" Type="http://schemas.openxmlformats.org/officeDocument/2006/relationships/hyperlink" Target="mailto:markova@qtermo.cz" TargetMode="External"/><Relationship Id="rId153" Type="http://schemas.openxmlformats.org/officeDocument/2006/relationships/hyperlink" Target="mailto:angelova@qtermo.cz" TargetMode="External"/><Relationship Id="rId174" Type="http://schemas.openxmlformats.org/officeDocument/2006/relationships/hyperlink" Target="mailto:angelova@qtermo.cz" TargetMode="External"/><Relationship Id="rId195" Type="http://schemas.openxmlformats.org/officeDocument/2006/relationships/hyperlink" Target="mailto:angelova@qtermo.cz" TargetMode="External"/><Relationship Id="rId209" Type="http://schemas.openxmlformats.org/officeDocument/2006/relationships/hyperlink" Target="mailto:angelova@qtermo.cz" TargetMode="External"/><Relationship Id="rId220" Type="http://schemas.openxmlformats.org/officeDocument/2006/relationships/hyperlink" Target="mailto:angelova@qtermo.cz" TargetMode="External"/><Relationship Id="rId241" Type="http://schemas.openxmlformats.org/officeDocument/2006/relationships/hyperlink" Target="mailto:angelova@qtermo.cz" TargetMode="External"/><Relationship Id="rId15" Type="http://schemas.openxmlformats.org/officeDocument/2006/relationships/hyperlink" Target="mailto:angelova@qtermo.sk" TargetMode="External"/><Relationship Id="rId36" Type="http://schemas.openxmlformats.org/officeDocument/2006/relationships/hyperlink" Target="mailto:angelova@qtermo.cz" TargetMode="External"/><Relationship Id="rId57" Type="http://schemas.openxmlformats.org/officeDocument/2006/relationships/hyperlink" Target="mailto:angelova@qtermo.cz" TargetMode="External"/><Relationship Id="rId262" Type="http://schemas.openxmlformats.org/officeDocument/2006/relationships/hyperlink" Target="mailto:angelova@qtermo.sk" TargetMode="External"/><Relationship Id="rId283" Type="http://schemas.openxmlformats.org/officeDocument/2006/relationships/hyperlink" Target="mailto:markova@qtermo.cz" TargetMode="External"/><Relationship Id="rId78" Type="http://schemas.openxmlformats.org/officeDocument/2006/relationships/hyperlink" Target="mailto:angelova@qtermo.cz" TargetMode="External"/><Relationship Id="rId99" Type="http://schemas.openxmlformats.org/officeDocument/2006/relationships/hyperlink" Target="mailto:angelova@qtermo.cz" TargetMode="External"/><Relationship Id="rId101" Type="http://schemas.openxmlformats.org/officeDocument/2006/relationships/hyperlink" Target="mailto:angelova@qtermo.cz" TargetMode="External"/><Relationship Id="rId122" Type="http://schemas.openxmlformats.org/officeDocument/2006/relationships/hyperlink" Target="mailto:angelova@qtermo.cz" TargetMode="External"/><Relationship Id="rId143" Type="http://schemas.openxmlformats.org/officeDocument/2006/relationships/hyperlink" Target="mailto:angelova@qtermo.cz" TargetMode="External"/><Relationship Id="rId164" Type="http://schemas.openxmlformats.org/officeDocument/2006/relationships/hyperlink" Target="mailto:angelova@qtermo.cz" TargetMode="External"/><Relationship Id="rId185" Type="http://schemas.openxmlformats.org/officeDocument/2006/relationships/hyperlink" Target="mailto:angelova@qtermo.cz" TargetMode="External"/><Relationship Id="rId9" Type="http://schemas.openxmlformats.org/officeDocument/2006/relationships/hyperlink" Target="mailto:angelova@qtermo.sk" TargetMode="External"/><Relationship Id="rId210" Type="http://schemas.openxmlformats.org/officeDocument/2006/relationships/hyperlink" Target="mailto:angelova@qtermo.cz" TargetMode="External"/><Relationship Id="rId26" Type="http://schemas.openxmlformats.org/officeDocument/2006/relationships/hyperlink" Target="mailto:angelova@qtermo.cz" TargetMode="External"/><Relationship Id="rId231" Type="http://schemas.openxmlformats.org/officeDocument/2006/relationships/hyperlink" Target="mailto:angelova@qtermo.cz" TargetMode="External"/><Relationship Id="rId252" Type="http://schemas.openxmlformats.org/officeDocument/2006/relationships/hyperlink" Target="mailto:markova@qtermo.cz" TargetMode="External"/><Relationship Id="rId273" Type="http://schemas.openxmlformats.org/officeDocument/2006/relationships/hyperlink" Target="mailto:vrablova@qtermo.cz" TargetMode="External"/><Relationship Id="rId294" Type="http://schemas.openxmlformats.org/officeDocument/2006/relationships/hyperlink" Target="mailto:markova@qtermo.cz" TargetMode="External"/><Relationship Id="rId308" Type="http://schemas.openxmlformats.org/officeDocument/2006/relationships/hyperlink" Target="mailto:angelova@qtermo.cz" TargetMode="External"/><Relationship Id="rId47" Type="http://schemas.openxmlformats.org/officeDocument/2006/relationships/hyperlink" Target="mailto:markova@qtermo.cz" TargetMode="External"/><Relationship Id="rId68" Type="http://schemas.openxmlformats.org/officeDocument/2006/relationships/hyperlink" Target="mailto:angelova@qtermo.cz" TargetMode="External"/><Relationship Id="rId89" Type="http://schemas.openxmlformats.org/officeDocument/2006/relationships/hyperlink" Target="mailto:angelova@qtermo.cz" TargetMode="External"/><Relationship Id="rId112" Type="http://schemas.openxmlformats.org/officeDocument/2006/relationships/hyperlink" Target="mailto:angelova@qtermo.cz" TargetMode="External"/><Relationship Id="rId133" Type="http://schemas.openxmlformats.org/officeDocument/2006/relationships/hyperlink" Target="mailto:markova@qtermo.cz" TargetMode="External"/><Relationship Id="rId154" Type="http://schemas.openxmlformats.org/officeDocument/2006/relationships/hyperlink" Target="mailto:angelova@qtermo.cz" TargetMode="External"/><Relationship Id="rId175" Type="http://schemas.openxmlformats.org/officeDocument/2006/relationships/hyperlink" Target="mailto:angelova@qtermo.cz" TargetMode="External"/><Relationship Id="rId196" Type="http://schemas.openxmlformats.org/officeDocument/2006/relationships/hyperlink" Target="mailto:angelova@qtermo.cz" TargetMode="External"/><Relationship Id="rId200" Type="http://schemas.openxmlformats.org/officeDocument/2006/relationships/hyperlink" Target="mailto:angelova@qtermo.cz" TargetMode="External"/><Relationship Id="rId16" Type="http://schemas.openxmlformats.org/officeDocument/2006/relationships/hyperlink" Target="mailto:angelova@qtermo.sk" TargetMode="External"/><Relationship Id="rId221" Type="http://schemas.openxmlformats.org/officeDocument/2006/relationships/hyperlink" Target="mailto:angelova@qtermo.cz" TargetMode="External"/><Relationship Id="rId242" Type="http://schemas.openxmlformats.org/officeDocument/2006/relationships/hyperlink" Target="mailto:angelova@qtermo.cz" TargetMode="External"/><Relationship Id="rId263" Type="http://schemas.openxmlformats.org/officeDocument/2006/relationships/hyperlink" Target="mailto:angelova@qtermo.sk" TargetMode="External"/><Relationship Id="rId284" Type="http://schemas.openxmlformats.org/officeDocument/2006/relationships/hyperlink" Target="mailto:markova@qtermo.cz" TargetMode="External"/><Relationship Id="rId37" Type="http://schemas.openxmlformats.org/officeDocument/2006/relationships/hyperlink" Target="mailto:angelova@qtermo.cz" TargetMode="External"/><Relationship Id="rId58" Type="http://schemas.openxmlformats.org/officeDocument/2006/relationships/hyperlink" Target="mailto:angelova@qtermo.cz" TargetMode="External"/><Relationship Id="rId79" Type="http://schemas.openxmlformats.org/officeDocument/2006/relationships/hyperlink" Target="mailto:angelova@qtermo.cz" TargetMode="External"/><Relationship Id="rId102" Type="http://schemas.openxmlformats.org/officeDocument/2006/relationships/hyperlink" Target="mailto:angelova@qtermo.cz" TargetMode="External"/><Relationship Id="rId123" Type="http://schemas.openxmlformats.org/officeDocument/2006/relationships/hyperlink" Target="mailto:angelova@qtermo.cz" TargetMode="External"/><Relationship Id="rId144" Type="http://schemas.openxmlformats.org/officeDocument/2006/relationships/hyperlink" Target="mailto:angelova@qtermo.cz" TargetMode="External"/><Relationship Id="rId90" Type="http://schemas.openxmlformats.org/officeDocument/2006/relationships/hyperlink" Target="mailto:angelova@qtermo.cz" TargetMode="External"/><Relationship Id="rId165" Type="http://schemas.openxmlformats.org/officeDocument/2006/relationships/hyperlink" Target="mailto:angelova@qtermo.cz" TargetMode="External"/><Relationship Id="rId186" Type="http://schemas.openxmlformats.org/officeDocument/2006/relationships/hyperlink" Target="mailto:angelova@qtermo.cz" TargetMode="External"/><Relationship Id="rId211" Type="http://schemas.openxmlformats.org/officeDocument/2006/relationships/hyperlink" Target="mailto:angelova@qtermo.cz" TargetMode="External"/><Relationship Id="rId232" Type="http://schemas.openxmlformats.org/officeDocument/2006/relationships/hyperlink" Target="mailto:angelova@qtermo.cz" TargetMode="External"/><Relationship Id="rId253" Type="http://schemas.openxmlformats.org/officeDocument/2006/relationships/hyperlink" Target="mailto:markova@qtermo.cz" TargetMode="External"/><Relationship Id="rId274" Type="http://schemas.openxmlformats.org/officeDocument/2006/relationships/hyperlink" Target="mailto:vrablova@qtermo.cz" TargetMode="External"/><Relationship Id="rId295" Type="http://schemas.openxmlformats.org/officeDocument/2006/relationships/hyperlink" Target="mailto:markova@qtermo.cz" TargetMode="External"/><Relationship Id="rId309" Type="http://schemas.openxmlformats.org/officeDocument/2006/relationships/printerSettings" Target="../printerSettings/printerSettings1.bin"/><Relationship Id="rId27" Type="http://schemas.openxmlformats.org/officeDocument/2006/relationships/hyperlink" Target="mailto:angelova@qtermo.cz" TargetMode="External"/><Relationship Id="rId48" Type="http://schemas.openxmlformats.org/officeDocument/2006/relationships/hyperlink" Target="mailto:markova@qtermo.cz" TargetMode="External"/><Relationship Id="rId69" Type="http://schemas.openxmlformats.org/officeDocument/2006/relationships/hyperlink" Target="mailto:angelova@qtermo.cz" TargetMode="External"/><Relationship Id="rId113" Type="http://schemas.openxmlformats.org/officeDocument/2006/relationships/hyperlink" Target="mailto:angelova@qtermo.cz" TargetMode="External"/><Relationship Id="rId134" Type="http://schemas.openxmlformats.org/officeDocument/2006/relationships/hyperlink" Target="mailto:markova@qtermo.cz" TargetMode="External"/><Relationship Id="rId80" Type="http://schemas.openxmlformats.org/officeDocument/2006/relationships/hyperlink" Target="mailto:angelova@qtermo.cz" TargetMode="External"/><Relationship Id="rId155" Type="http://schemas.openxmlformats.org/officeDocument/2006/relationships/hyperlink" Target="mailto:angelova@qtermo.cz" TargetMode="External"/><Relationship Id="rId176" Type="http://schemas.openxmlformats.org/officeDocument/2006/relationships/hyperlink" Target="mailto:angelova@qtermo.cz" TargetMode="External"/><Relationship Id="rId197" Type="http://schemas.openxmlformats.org/officeDocument/2006/relationships/hyperlink" Target="mailto:angelova@qtermo.cz" TargetMode="External"/><Relationship Id="rId201" Type="http://schemas.openxmlformats.org/officeDocument/2006/relationships/hyperlink" Target="mailto:angelova@qtermo.cz" TargetMode="External"/><Relationship Id="rId222" Type="http://schemas.openxmlformats.org/officeDocument/2006/relationships/hyperlink" Target="mailto:angelova@qtermo.cz" TargetMode="External"/><Relationship Id="rId243" Type="http://schemas.openxmlformats.org/officeDocument/2006/relationships/hyperlink" Target="mailto:angelova@qtermo.cz" TargetMode="External"/><Relationship Id="rId264" Type="http://schemas.openxmlformats.org/officeDocument/2006/relationships/hyperlink" Target="mailto:angelova@qtermo.sk" TargetMode="External"/><Relationship Id="rId285" Type="http://schemas.openxmlformats.org/officeDocument/2006/relationships/hyperlink" Target="mailto:markova@qtermo.cz" TargetMode="External"/><Relationship Id="rId17" Type="http://schemas.openxmlformats.org/officeDocument/2006/relationships/hyperlink" Target="mailto:angelova@qtermo.sk" TargetMode="External"/><Relationship Id="rId38" Type="http://schemas.openxmlformats.org/officeDocument/2006/relationships/hyperlink" Target="mailto:angelova@qtermo.cz" TargetMode="External"/><Relationship Id="rId59" Type="http://schemas.openxmlformats.org/officeDocument/2006/relationships/hyperlink" Target="mailto:angelova@qtermo.cz" TargetMode="External"/><Relationship Id="rId103" Type="http://schemas.openxmlformats.org/officeDocument/2006/relationships/hyperlink" Target="mailto:angelova@qtermo.cz" TargetMode="External"/><Relationship Id="rId124" Type="http://schemas.openxmlformats.org/officeDocument/2006/relationships/hyperlink" Target="mailto:markova@qtermo.cz" TargetMode="External"/><Relationship Id="rId310" Type="http://schemas.openxmlformats.org/officeDocument/2006/relationships/drawing" Target="../drawings/drawing1.xml"/><Relationship Id="rId70" Type="http://schemas.openxmlformats.org/officeDocument/2006/relationships/hyperlink" Target="mailto:angelova@qtermo.cz" TargetMode="External"/><Relationship Id="rId91" Type="http://schemas.openxmlformats.org/officeDocument/2006/relationships/hyperlink" Target="mailto:angelova@qtermo.cz" TargetMode="External"/><Relationship Id="rId145" Type="http://schemas.openxmlformats.org/officeDocument/2006/relationships/hyperlink" Target="mailto:angelova@qtermo.cz" TargetMode="External"/><Relationship Id="rId166" Type="http://schemas.openxmlformats.org/officeDocument/2006/relationships/hyperlink" Target="mailto:angelova@qtermo.cz" TargetMode="External"/><Relationship Id="rId187" Type="http://schemas.openxmlformats.org/officeDocument/2006/relationships/hyperlink" Target="mailto:angelova@qtermo.cz" TargetMode="External"/><Relationship Id="rId1" Type="http://schemas.openxmlformats.org/officeDocument/2006/relationships/hyperlink" Target="mailto:angelova@qtermo.cz" TargetMode="External"/><Relationship Id="rId212" Type="http://schemas.openxmlformats.org/officeDocument/2006/relationships/hyperlink" Target="mailto:angelova@qtermo.cz" TargetMode="External"/><Relationship Id="rId233" Type="http://schemas.openxmlformats.org/officeDocument/2006/relationships/hyperlink" Target="mailto:angelova@qtermo.cz" TargetMode="External"/><Relationship Id="rId254" Type="http://schemas.openxmlformats.org/officeDocument/2006/relationships/hyperlink" Target="mailto:markova@qtermo.cz" TargetMode="External"/><Relationship Id="rId28" Type="http://schemas.openxmlformats.org/officeDocument/2006/relationships/hyperlink" Target="mailto:angelova@qtermo.cz" TargetMode="External"/><Relationship Id="rId49" Type="http://schemas.openxmlformats.org/officeDocument/2006/relationships/hyperlink" Target="mailto:angelova@qtermo.cz" TargetMode="External"/><Relationship Id="rId114" Type="http://schemas.openxmlformats.org/officeDocument/2006/relationships/hyperlink" Target="mailto:angelova@qtermo.cz" TargetMode="External"/><Relationship Id="rId275" Type="http://schemas.openxmlformats.org/officeDocument/2006/relationships/hyperlink" Target="mailto:markova@qtermo.cz" TargetMode="External"/><Relationship Id="rId296" Type="http://schemas.openxmlformats.org/officeDocument/2006/relationships/hyperlink" Target="mailto:markova@qtermo.cz" TargetMode="External"/><Relationship Id="rId300" Type="http://schemas.openxmlformats.org/officeDocument/2006/relationships/hyperlink" Target="mailto:markova@qtermo.cz" TargetMode="External"/><Relationship Id="rId60" Type="http://schemas.openxmlformats.org/officeDocument/2006/relationships/hyperlink" Target="mailto:angelova@qtermo.cz" TargetMode="External"/><Relationship Id="rId81" Type="http://schemas.openxmlformats.org/officeDocument/2006/relationships/hyperlink" Target="mailto:angelova@qtermo.cz" TargetMode="External"/><Relationship Id="rId135" Type="http://schemas.openxmlformats.org/officeDocument/2006/relationships/hyperlink" Target="mailto:markova@qtermo.cz" TargetMode="External"/><Relationship Id="rId156" Type="http://schemas.openxmlformats.org/officeDocument/2006/relationships/hyperlink" Target="mailto:angelova@qtermo.cz" TargetMode="External"/><Relationship Id="rId177" Type="http://schemas.openxmlformats.org/officeDocument/2006/relationships/hyperlink" Target="mailto:angelova@qtermo.cz" TargetMode="External"/><Relationship Id="rId198" Type="http://schemas.openxmlformats.org/officeDocument/2006/relationships/hyperlink" Target="mailto:angelova@qtermo.cz" TargetMode="External"/><Relationship Id="rId202" Type="http://schemas.openxmlformats.org/officeDocument/2006/relationships/hyperlink" Target="mailto:angelova@qtermo.cz" TargetMode="External"/><Relationship Id="rId223" Type="http://schemas.openxmlformats.org/officeDocument/2006/relationships/hyperlink" Target="mailto:angelova@qtermo.cz" TargetMode="External"/><Relationship Id="rId244" Type="http://schemas.openxmlformats.org/officeDocument/2006/relationships/hyperlink" Target="mailto:angelova@qtermo.cz" TargetMode="External"/><Relationship Id="rId18" Type="http://schemas.openxmlformats.org/officeDocument/2006/relationships/hyperlink" Target="mailto:angelova@qtermo.sk" TargetMode="External"/><Relationship Id="rId39" Type="http://schemas.openxmlformats.org/officeDocument/2006/relationships/hyperlink" Target="mailto:angelova@qtermo.cz" TargetMode="External"/><Relationship Id="rId265" Type="http://schemas.openxmlformats.org/officeDocument/2006/relationships/hyperlink" Target="mailto:angelova@qtermo.sk" TargetMode="External"/><Relationship Id="rId286" Type="http://schemas.openxmlformats.org/officeDocument/2006/relationships/hyperlink" Target="mailto:markova@qtermo.cz" TargetMode="External"/><Relationship Id="rId50" Type="http://schemas.openxmlformats.org/officeDocument/2006/relationships/hyperlink" Target="mailto:angelova@qtermo.cz" TargetMode="External"/><Relationship Id="rId104" Type="http://schemas.openxmlformats.org/officeDocument/2006/relationships/hyperlink" Target="mailto:angelova@qtermo.cz" TargetMode="External"/><Relationship Id="rId125" Type="http://schemas.openxmlformats.org/officeDocument/2006/relationships/hyperlink" Target="mailto:markova@qtermo.cz" TargetMode="External"/><Relationship Id="rId146" Type="http://schemas.openxmlformats.org/officeDocument/2006/relationships/hyperlink" Target="mailto:angelova@qtermo.cz" TargetMode="External"/><Relationship Id="rId167" Type="http://schemas.openxmlformats.org/officeDocument/2006/relationships/hyperlink" Target="mailto:angelova@qtermo.cz" TargetMode="External"/><Relationship Id="rId188" Type="http://schemas.openxmlformats.org/officeDocument/2006/relationships/hyperlink" Target="mailto:angelova@qtermo.cz" TargetMode="External"/><Relationship Id="rId71" Type="http://schemas.openxmlformats.org/officeDocument/2006/relationships/hyperlink" Target="mailto:angelova@qtermo.cz" TargetMode="External"/><Relationship Id="rId92" Type="http://schemas.openxmlformats.org/officeDocument/2006/relationships/hyperlink" Target="mailto:angelova@qtermo.cz" TargetMode="External"/><Relationship Id="rId213" Type="http://schemas.openxmlformats.org/officeDocument/2006/relationships/hyperlink" Target="mailto:angelova@qtermo.cz" TargetMode="External"/><Relationship Id="rId234" Type="http://schemas.openxmlformats.org/officeDocument/2006/relationships/hyperlink" Target="mailto:angelova@qtermo.cz" TargetMode="External"/><Relationship Id="rId2" Type="http://schemas.openxmlformats.org/officeDocument/2006/relationships/hyperlink" Target="mailto:angelova@qtermo.cz" TargetMode="External"/><Relationship Id="rId29" Type="http://schemas.openxmlformats.org/officeDocument/2006/relationships/hyperlink" Target="mailto:angelova@qtermo.cz" TargetMode="External"/><Relationship Id="rId255" Type="http://schemas.openxmlformats.org/officeDocument/2006/relationships/hyperlink" Target="mailto:markova@qtermo.cz" TargetMode="External"/><Relationship Id="rId276" Type="http://schemas.openxmlformats.org/officeDocument/2006/relationships/hyperlink" Target="mailto:markova@qtermo.cz" TargetMode="External"/><Relationship Id="rId297" Type="http://schemas.openxmlformats.org/officeDocument/2006/relationships/hyperlink" Target="mailto:markova@qtermo.cz" TargetMode="External"/><Relationship Id="rId40" Type="http://schemas.openxmlformats.org/officeDocument/2006/relationships/hyperlink" Target="mailto:angelova@qtermo.cz" TargetMode="External"/><Relationship Id="rId115" Type="http://schemas.openxmlformats.org/officeDocument/2006/relationships/hyperlink" Target="mailto:angelova@qtermo.cz" TargetMode="External"/><Relationship Id="rId136" Type="http://schemas.openxmlformats.org/officeDocument/2006/relationships/hyperlink" Target="mailto:markova@qtermo.cz" TargetMode="External"/><Relationship Id="rId157" Type="http://schemas.openxmlformats.org/officeDocument/2006/relationships/hyperlink" Target="mailto:angelova@qtermo.cz" TargetMode="External"/><Relationship Id="rId178" Type="http://schemas.openxmlformats.org/officeDocument/2006/relationships/hyperlink" Target="mailto:angelova@qtermo.cz" TargetMode="External"/><Relationship Id="rId301" Type="http://schemas.openxmlformats.org/officeDocument/2006/relationships/hyperlink" Target="mailto:markova@qtermo.cz" TargetMode="External"/><Relationship Id="rId61" Type="http://schemas.openxmlformats.org/officeDocument/2006/relationships/hyperlink" Target="mailto:angelova@qtermo.cz" TargetMode="External"/><Relationship Id="rId82" Type="http://schemas.openxmlformats.org/officeDocument/2006/relationships/hyperlink" Target="mailto:angelova@qtermo.cz" TargetMode="External"/><Relationship Id="rId199" Type="http://schemas.openxmlformats.org/officeDocument/2006/relationships/hyperlink" Target="mailto:angelova@qtermo.cz" TargetMode="External"/><Relationship Id="rId203" Type="http://schemas.openxmlformats.org/officeDocument/2006/relationships/hyperlink" Target="mailto:angelova@qtermo.cz" TargetMode="External"/><Relationship Id="rId19" Type="http://schemas.openxmlformats.org/officeDocument/2006/relationships/hyperlink" Target="mailto:angelova@qtermo.cz" TargetMode="External"/><Relationship Id="rId224" Type="http://schemas.openxmlformats.org/officeDocument/2006/relationships/hyperlink" Target="mailto:angelova@qtermo.cz" TargetMode="External"/><Relationship Id="rId245" Type="http://schemas.openxmlformats.org/officeDocument/2006/relationships/hyperlink" Target="mailto:angelova@qtermo.cz" TargetMode="External"/><Relationship Id="rId266" Type="http://schemas.openxmlformats.org/officeDocument/2006/relationships/hyperlink" Target="mailto:angelova@qtermo.sk" TargetMode="External"/><Relationship Id="rId287" Type="http://schemas.openxmlformats.org/officeDocument/2006/relationships/hyperlink" Target="mailto:angelova@qtermo.cz" TargetMode="External"/><Relationship Id="rId30" Type="http://schemas.openxmlformats.org/officeDocument/2006/relationships/hyperlink" Target="mailto:angelova@qtermo.cz" TargetMode="External"/><Relationship Id="rId105" Type="http://schemas.openxmlformats.org/officeDocument/2006/relationships/hyperlink" Target="mailto:angelova@qtermo.cz" TargetMode="External"/><Relationship Id="rId126" Type="http://schemas.openxmlformats.org/officeDocument/2006/relationships/hyperlink" Target="callto:3800035707489%2029" TargetMode="External"/><Relationship Id="rId147" Type="http://schemas.openxmlformats.org/officeDocument/2006/relationships/hyperlink" Target="mailto:angelova@qtermo.cz" TargetMode="External"/><Relationship Id="rId168" Type="http://schemas.openxmlformats.org/officeDocument/2006/relationships/hyperlink" Target="mailto:angelova@qtermo.cz" TargetMode="External"/><Relationship Id="rId51" Type="http://schemas.openxmlformats.org/officeDocument/2006/relationships/hyperlink" Target="mailto:angelova@qtermo.cz" TargetMode="External"/><Relationship Id="rId72" Type="http://schemas.openxmlformats.org/officeDocument/2006/relationships/hyperlink" Target="mailto:angelova@qtermo.cz" TargetMode="External"/><Relationship Id="rId93" Type="http://schemas.openxmlformats.org/officeDocument/2006/relationships/hyperlink" Target="mailto:angelova@qtermo.cz" TargetMode="External"/><Relationship Id="rId189" Type="http://schemas.openxmlformats.org/officeDocument/2006/relationships/hyperlink" Target="mailto:angelova@qtermo.cz" TargetMode="External"/><Relationship Id="rId3" Type="http://schemas.openxmlformats.org/officeDocument/2006/relationships/hyperlink" Target="mailto:angelova@qtermo.sk" TargetMode="External"/><Relationship Id="rId214" Type="http://schemas.openxmlformats.org/officeDocument/2006/relationships/hyperlink" Target="mailto:angelova@qtermo.cz" TargetMode="External"/><Relationship Id="rId235" Type="http://schemas.openxmlformats.org/officeDocument/2006/relationships/hyperlink" Target="mailto:angelova@qtermo.cz" TargetMode="External"/><Relationship Id="rId256" Type="http://schemas.openxmlformats.org/officeDocument/2006/relationships/hyperlink" Target="mailto:markova@qtermo.cz" TargetMode="External"/><Relationship Id="rId277" Type="http://schemas.openxmlformats.org/officeDocument/2006/relationships/hyperlink" Target="mailto:markova@qtermo.cz" TargetMode="External"/><Relationship Id="rId298" Type="http://schemas.openxmlformats.org/officeDocument/2006/relationships/hyperlink" Target="mailto:markova@qtermo.cz" TargetMode="External"/><Relationship Id="rId116" Type="http://schemas.openxmlformats.org/officeDocument/2006/relationships/hyperlink" Target="mailto:angelova@qtermo.cz" TargetMode="External"/><Relationship Id="rId137" Type="http://schemas.openxmlformats.org/officeDocument/2006/relationships/hyperlink" Target="mailto:kanova@qtermo.cz" TargetMode="External"/><Relationship Id="rId158" Type="http://schemas.openxmlformats.org/officeDocument/2006/relationships/hyperlink" Target="mailto:angelova@qtermo.cz" TargetMode="External"/><Relationship Id="rId302" Type="http://schemas.openxmlformats.org/officeDocument/2006/relationships/hyperlink" Target="mailto:markova@qtermo.cz" TargetMode="External"/><Relationship Id="rId20" Type="http://schemas.openxmlformats.org/officeDocument/2006/relationships/hyperlink" Target="mailto:angelova@qtermo.cz" TargetMode="External"/><Relationship Id="rId41" Type="http://schemas.openxmlformats.org/officeDocument/2006/relationships/hyperlink" Target="mailto:angelova@qtermo.cz" TargetMode="External"/><Relationship Id="rId62" Type="http://schemas.openxmlformats.org/officeDocument/2006/relationships/hyperlink" Target="mailto:angelova@qtermo.cz" TargetMode="External"/><Relationship Id="rId83" Type="http://schemas.openxmlformats.org/officeDocument/2006/relationships/hyperlink" Target="mailto:angelova@qtermo.cz" TargetMode="External"/><Relationship Id="rId179" Type="http://schemas.openxmlformats.org/officeDocument/2006/relationships/hyperlink" Target="mailto:angelova@qtermo.cz" TargetMode="External"/><Relationship Id="rId190" Type="http://schemas.openxmlformats.org/officeDocument/2006/relationships/hyperlink" Target="mailto:angelova@qtermo.cz" TargetMode="External"/><Relationship Id="rId204" Type="http://schemas.openxmlformats.org/officeDocument/2006/relationships/hyperlink" Target="mailto:angelova@qtermo.cz" TargetMode="External"/><Relationship Id="rId225" Type="http://schemas.openxmlformats.org/officeDocument/2006/relationships/hyperlink" Target="mailto:angelova@qtermo.cz" TargetMode="External"/><Relationship Id="rId246" Type="http://schemas.openxmlformats.org/officeDocument/2006/relationships/hyperlink" Target="mailto:angelova@qtermo.cz" TargetMode="External"/><Relationship Id="rId267" Type="http://schemas.openxmlformats.org/officeDocument/2006/relationships/hyperlink" Target="mailto:angelova@qtermo.cz" TargetMode="External"/><Relationship Id="rId288" Type="http://schemas.openxmlformats.org/officeDocument/2006/relationships/hyperlink" Target="mailto:angelova@qtermo.cz" TargetMode="External"/><Relationship Id="rId106" Type="http://schemas.openxmlformats.org/officeDocument/2006/relationships/hyperlink" Target="mailto:angelova@qtermo.cz" TargetMode="External"/><Relationship Id="rId127" Type="http://schemas.openxmlformats.org/officeDocument/2006/relationships/hyperlink" Target="callto:3800035707496%2031,5" TargetMode="External"/><Relationship Id="rId10" Type="http://schemas.openxmlformats.org/officeDocument/2006/relationships/hyperlink" Target="mailto:angelova@qtermo.sk" TargetMode="External"/><Relationship Id="rId31" Type="http://schemas.openxmlformats.org/officeDocument/2006/relationships/hyperlink" Target="mailto:angelova@qtermo.cz" TargetMode="External"/><Relationship Id="rId52" Type="http://schemas.openxmlformats.org/officeDocument/2006/relationships/hyperlink" Target="mailto:angelova@qtermo.cz" TargetMode="External"/><Relationship Id="rId73" Type="http://schemas.openxmlformats.org/officeDocument/2006/relationships/hyperlink" Target="mailto:angelova@qtermo.cz" TargetMode="External"/><Relationship Id="rId94" Type="http://schemas.openxmlformats.org/officeDocument/2006/relationships/hyperlink" Target="mailto:angelova@qtermo.cz" TargetMode="External"/><Relationship Id="rId148" Type="http://schemas.openxmlformats.org/officeDocument/2006/relationships/hyperlink" Target="mailto:angelova@qtermo.cz" TargetMode="External"/><Relationship Id="rId169" Type="http://schemas.openxmlformats.org/officeDocument/2006/relationships/hyperlink" Target="mailto:angelova@qtermo.cz" TargetMode="External"/><Relationship Id="rId4" Type="http://schemas.openxmlformats.org/officeDocument/2006/relationships/hyperlink" Target="mailto:angelova@qtermo.sk" TargetMode="External"/><Relationship Id="rId180" Type="http://schemas.openxmlformats.org/officeDocument/2006/relationships/hyperlink" Target="mailto:angelova@qtermo.cz" TargetMode="External"/><Relationship Id="rId215" Type="http://schemas.openxmlformats.org/officeDocument/2006/relationships/hyperlink" Target="mailto:angelova@qtermo.cz" TargetMode="External"/><Relationship Id="rId236" Type="http://schemas.openxmlformats.org/officeDocument/2006/relationships/hyperlink" Target="mailto:angelova@qtermo.cz" TargetMode="External"/><Relationship Id="rId257" Type="http://schemas.openxmlformats.org/officeDocument/2006/relationships/hyperlink" Target="mailto:markova@qtermo.cz" TargetMode="External"/><Relationship Id="rId278" Type="http://schemas.openxmlformats.org/officeDocument/2006/relationships/hyperlink" Target="mailto:markova@qtermo.cz" TargetMode="External"/><Relationship Id="rId303" Type="http://schemas.openxmlformats.org/officeDocument/2006/relationships/hyperlink" Target="mailto:markova@qtermo.cz" TargetMode="External"/><Relationship Id="rId42" Type="http://schemas.openxmlformats.org/officeDocument/2006/relationships/hyperlink" Target="mailto:angelova@qtermo.cz" TargetMode="External"/><Relationship Id="rId84" Type="http://schemas.openxmlformats.org/officeDocument/2006/relationships/hyperlink" Target="mailto:angelova@qtermo.cz" TargetMode="External"/><Relationship Id="rId138" Type="http://schemas.openxmlformats.org/officeDocument/2006/relationships/hyperlink" Target="mailto:kanova@qtermo.cz" TargetMode="External"/><Relationship Id="rId191" Type="http://schemas.openxmlformats.org/officeDocument/2006/relationships/hyperlink" Target="mailto:angelova@qtermo.cz" TargetMode="External"/><Relationship Id="rId205" Type="http://schemas.openxmlformats.org/officeDocument/2006/relationships/hyperlink" Target="mailto:angelova@qtermo.cz" TargetMode="External"/><Relationship Id="rId247" Type="http://schemas.openxmlformats.org/officeDocument/2006/relationships/hyperlink" Target="mailto:angelova@qtermo.cz" TargetMode="External"/><Relationship Id="rId107" Type="http://schemas.openxmlformats.org/officeDocument/2006/relationships/hyperlink" Target="mailto:angelova@qtermo.cz" TargetMode="External"/><Relationship Id="rId289" Type="http://schemas.openxmlformats.org/officeDocument/2006/relationships/hyperlink" Target="mailto:markova@qtermo.cz" TargetMode="External"/><Relationship Id="rId11" Type="http://schemas.openxmlformats.org/officeDocument/2006/relationships/hyperlink" Target="mailto:angelova@qtermo.sk" TargetMode="External"/><Relationship Id="rId53" Type="http://schemas.openxmlformats.org/officeDocument/2006/relationships/hyperlink" Target="mailto:angelova@qtermo.cz" TargetMode="External"/><Relationship Id="rId149" Type="http://schemas.openxmlformats.org/officeDocument/2006/relationships/hyperlink" Target="mailto:angelova@qtermo.cz" TargetMode="External"/><Relationship Id="rId95" Type="http://schemas.openxmlformats.org/officeDocument/2006/relationships/hyperlink" Target="mailto:angelova@qtermo.cz" TargetMode="External"/><Relationship Id="rId160" Type="http://schemas.openxmlformats.org/officeDocument/2006/relationships/hyperlink" Target="mailto:angelova@qtermo.cz" TargetMode="External"/><Relationship Id="rId216" Type="http://schemas.openxmlformats.org/officeDocument/2006/relationships/hyperlink" Target="mailto:angelova@qtermo.cz" TargetMode="External"/><Relationship Id="rId258" Type="http://schemas.openxmlformats.org/officeDocument/2006/relationships/hyperlink" Target="mailto:angelova@qtermo.sk" TargetMode="External"/><Relationship Id="rId22" Type="http://schemas.openxmlformats.org/officeDocument/2006/relationships/hyperlink" Target="mailto:angelova@qtermo.cz" TargetMode="External"/><Relationship Id="rId64" Type="http://schemas.openxmlformats.org/officeDocument/2006/relationships/hyperlink" Target="mailto:angelova@qtermo.cz" TargetMode="External"/><Relationship Id="rId118" Type="http://schemas.openxmlformats.org/officeDocument/2006/relationships/hyperlink" Target="mailto:angelova@qtermo.cz" TargetMode="External"/><Relationship Id="rId171" Type="http://schemas.openxmlformats.org/officeDocument/2006/relationships/hyperlink" Target="mailto:angelova@qtermo.cz" TargetMode="External"/><Relationship Id="rId227" Type="http://schemas.openxmlformats.org/officeDocument/2006/relationships/hyperlink" Target="mailto:angelova@qtermo.cz" TargetMode="External"/><Relationship Id="rId269" Type="http://schemas.openxmlformats.org/officeDocument/2006/relationships/hyperlink" Target="mailto:angelova@qtermo.cz" TargetMode="External"/><Relationship Id="rId33" Type="http://schemas.openxmlformats.org/officeDocument/2006/relationships/hyperlink" Target="mailto:angelova@qtermo.cz" TargetMode="External"/><Relationship Id="rId129" Type="http://schemas.openxmlformats.org/officeDocument/2006/relationships/hyperlink" Target="mailto:markova@qtermo.cz" TargetMode="External"/><Relationship Id="rId280" Type="http://schemas.openxmlformats.org/officeDocument/2006/relationships/hyperlink" Target="mailto:markova@qtermo.cz" TargetMode="External"/><Relationship Id="rId75" Type="http://schemas.openxmlformats.org/officeDocument/2006/relationships/hyperlink" Target="mailto:angelova@qtermo.cz" TargetMode="External"/><Relationship Id="rId140" Type="http://schemas.openxmlformats.org/officeDocument/2006/relationships/hyperlink" Target="mailto:kanova@qtermo.cz" TargetMode="External"/><Relationship Id="rId182" Type="http://schemas.openxmlformats.org/officeDocument/2006/relationships/hyperlink" Target="mailto:angelova@qtermo.cz" TargetMode="External"/><Relationship Id="rId6" Type="http://schemas.openxmlformats.org/officeDocument/2006/relationships/hyperlink" Target="mailto:angelova@qtermo.sk" TargetMode="External"/><Relationship Id="rId238" Type="http://schemas.openxmlformats.org/officeDocument/2006/relationships/hyperlink" Target="mailto:angelova@qtermo.cz" TargetMode="External"/><Relationship Id="rId291" Type="http://schemas.openxmlformats.org/officeDocument/2006/relationships/hyperlink" Target="mailto:markova@qtermo.cz" TargetMode="External"/><Relationship Id="rId305" Type="http://schemas.openxmlformats.org/officeDocument/2006/relationships/hyperlink" Target="mailto:angelova@qtermo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CH617"/>
  <sheetViews>
    <sheetView tabSelected="1" zoomScale="80" zoomScaleNormal="80" zoomScaleSheetLayoutView="50" workbookViewId="0">
      <pane xSplit="1" topLeftCell="D1" activePane="topRight" state="frozen"/>
      <selection pane="topRight" activeCell="A3" sqref="A3"/>
    </sheetView>
  </sheetViews>
  <sheetFormatPr defaultColWidth="8.88671875" defaultRowHeight="13.8" x14ac:dyDescent="0.25"/>
  <cols>
    <col min="1" max="1" width="85.33203125" style="84" customWidth="1"/>
    <col min="2" max="2" width="15.44140625" style="84" customWidth="1"/>
    <col min="3" max="3" width="21" style="84" customWidth="1"/>
    <col min="4" max="4" width="125.109375" style="84" customWidth="1"/>
    <col min="5" max="5" width="17.109375" style="385" customWidth="1"/>
    <col min="6" max="6" width="16.44140625" style="282" customWidth="1"/>
    <col min="7" max="7" width="19.88671875" style="374" customWidth="1"/>
    <col min="8" max="8" width="12.5546875" style="374" customWidth="1"/>
    <col min="9" max="9" width="11.5546875" style="84" customWidth="1"/>
    <col min="10" max="10" width="10.33203125" style="84" customWidth="1"/>
    <col min="11" max="11" width="14.33203125" style="360" customWidth="1"/>
    <col min="12" max="12" width="8.88671875" style="84"/>
    <col min="13" max="15" width="9" style="360" bestFit="1" customWidth="1"/>
    <col min="16" max="16" width="8.88671875" style="84"/>
    <col min="17" max="17" width="9.44140625" style="84" bestFit="1" customWidth="1"/>
    <col min="18" max="18" width="9" style="84" bestFit="1" customWidth="1"/>
    <col min="19" max="19" width="10.109375" style="84" customWidth="1"/>
    <col min="20" max="20" width="22.6640625" style="84" customWidth="1"/>
    <col min="21" max="21" width="46.6640625" style="84" customWidth="1"/>
    <col min="22" max="22" width="13.88671875" style="84" customWidth="1"/>
    <col min="23" max="24" width="17.6640625" style="84" customWidth="1"/>
    <col min="25" max="25" width="13" style="84" customWidth="1"/>
    <col min="26" max="26" width="12.44140625" style="84" customWidth="1"/>
    <col min="27" max="27" width="14.88671875" style="84" customWidth="1"/>
    <col min="28" max="28" width="25.109375" style="84" customWidth="1"/>
    <col min="29" max="16384" width="8.88671875" style="84"/>
  </cols>
  <sheetData>
    <row r="1" spans="1:42" ht="54.9" customHeight="1" thickBot="1" x14ac:dyDescent="0.3">
      <c r="A1" s="423"/>
      <c r="B1" s="284" t="s">
        <v>1265</v>
      </c>
      <c r="C1" s="283"/>
      <c r="D1" s="284" t="s">
        <v>851</v>
      </c>
      <c r="E1" s="826"/>
      <c r="F1" s="429"/>
      <c r="G1" s="365"/>
      <c r="H1" s="365"/>
      <c r="I1" s="283"/>
      <c r="J1" s="283"/>
      <c r="K1" s="357"/>
      <c r="L1" s="283"/>
      <c r="M1" s="357"/>
      <c r="N1" s="357"/>
      <c r="O1" s="357"/>
      <c r="P1" s="283"/>
      <c r="Q1" s="283"/>
      <c r="R1" s="283"/>
      <c r="S1" s="283"/>
      <c r="T1" s="283"/>
      <c r="U1" s="424" t="s">
        <v>1265</v>
      </c>
      <c r="V1" s="283"/>
      <c r="W1" s="283"/>
      <c r="X1" s="283"/>
      <c r="Y1" s="283"/>
      <c r="Z1" s="283"/>
      <c r="AA1" s="283"/>
      <c r="AB1" s="283"/>
    </row>
    <row r="2" spans="1:42" ht="49.5" customHeight="1" thickBot="1" x14ac:dyDescent="0.3">
      <c r="A2" s="403" t="s">
        <v>0</v>
      </c>
      <c r="B2" s="404" t="s">
        <v>682</v>
      </c>
      <c r="C2" s="405" t="s">
        <v>1</v>
      </c>
      <c r="D2" s="406" t="s">
        <v>2</v>
      </c>
      <c r="E2" s="430" t="s">
        <v>3</v>
      </c>
      <c r="F2" s="422" t="s">
        <v>4</v>
      </c>
      <c r="G2" s="370" t="s">
        <v>5</v>
      </c>
      <c r="H2" s="407" t="s">
        <v>6</v>
      </c>
      <c r="I2" s="408" t="s">
        <v>7</v>
      </c>
      <c r="J2" s="408" t="s">
        <v>8</v>
      </c>
      <c r="K2" s="408" t="s">
        <v>9</v>
      </c>
      <c r="L2" s="408" t="s">
        <v>10</v>
      </c>
      <c r="M2" s="408" t="s">
        <v>11</v>
      </c>
      <c r="N2" s="1102" t="s">
        <v>12</v>
      </c>
      <c r="O2" s="1102" t="s">
        <v>13</v>
      </c>
      <c r="P2" s="408" t="s">
        <v>14</v>
      </c>
      <c r="Q2" s="409" t="s">
        <v>15</v>
      </c>
      <c r="R2" s="409" t="s">
        <v>16</v>
      </c>
      <c r="S2" s="408" t="s">
        <v>17</v>
      </c>
      <c r="T2" s="408" t="s">
        <v>18</v>
      </c>
      <c r="U2" s="408" t="s">
        <v>19</v>
      </c>
      <c r="V2" s="410" t="s">
        <v>20</v>
      </c>
      <c r="W2" s="410" t="s">
        <v>21</v>
      </c>
      <c r="X2" s="411" t="s">
        <v>22</v>
      </c>
      <c r="Y2" s="408" t="s">
        <v>23</v>
      </c>
      <c r="Z2" s="408" t="s">
        <v>24</v>
      </c>
      <c r="AA2" s="408" t="s">
        <v>25</v>
      </c>
      <c r="AB2" s="408" t="s">
        <v>26</v>
      </c>
    </row>
    <row r="3" spans="1:42" s="115" customFormat="1" ht="36.6" customHeight="1" thickBot="1" x14ac:dyDescent="0.3">
      <c r="A3" s="109"/>
      <c r="B3" s="111"/>
      <c r="C3" s="110"/>
      <c r="D3" s="1339" t="s">
        <v>1190</v>
      </c>
      <c r="E3" s="431"/>
      <c r="F3" s="432"/>
      <c r="G3" s="120"/>
      <c r="H3" s="386"/>
      <c r="I3" s="112"/>
      <c r="J3" s="112"/>
      <c r="K3" s="112"/>
      <c r="L3" s="112"/>
      <c r="M3" s="112"/>
      <c r="N3" s="1103"/>
      <c r="O3" s="1103"/>
      <c r="P3" s="112"/>
      <c r="Q3" s="113"/>
      <c r="R3" s="113"/>
      <c r="S3" s="112"/>
      <c r="T3" s="112"/>
      <c r="U3" s="112"/>
      <c r="V3" s="114"/>
      <c r="W3" s="114"/>
      <c r="X3" s="114"/>
      <c r="Y3" s="112"/>
      <c r="Z3" s="112"/>
      <c r="AA3" s="112"/>
      <c r="AB3" s="710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</row>
    <row r="4" spans="1:42" s="115" customFormat="1" ht="17.399999999999999" customHeight="1" thickBot="1" x14ac:dyDescent="0.3">
      <c r="A4" s="109"/>
      <c r="B4" s="111"/>
      <c r="C4" s="110"/>
      <c r="D4" s="110"/>
      <c r="E4" s="431"/>
      <c r="F4" s="432"/>
      <c r="G4" s="120"/>
      <c r="H4" s="386"/>
      <c r="I4" s="112"/>
      <c r="J4" s="112"/>
      <c r="K4" s="112"/>
      <c r="L4" s="112"/>
      <c r="M4" s="112"/>
      <c r="N4" s="1103"/>
      <c r="O4" s="1103"/>
      <c r="P4" s="112"/>
      <c r="Q4" s="113"/>
      <c r="R4" s="113"/>
      <c r="S4" s="112"/>
      <c r="T4" s="112"/>
      <c r="U4" s="112"/>
      <c r="V4" s="114"/>
      <c r="W4" s="114"/>
      <c r="X4" s="114"/>
      <c r="Y4" s="112"/>
      <c r="Z4" s="112"/>
      <c r="AA4" s="112"/>
      <c r="AB4" s="710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</row>
    <row r="5" spans="1:42" s="107" customFormat="1" x14ac:dyDescent="0.25">
      <c r="A5" s="2" t="s">
        <v>27</v>
      </c>
      <c r="B5" s="17">
        <v>100131</v>
      </c>
      <c r="C5" s="3">
        <v>3800035767353</v>
      </c>
      <c r="D5" s="85" t="s">
        <v>28</v>
      </c>
      <c r="E5" s="375">
        <v>155</v>
      </c>
      <c r="F5" s="270">
        <f>E5*1.2</f>
        <v>186</v>
      </c>
      <c r="G5" s="304" t="s">
        <v>98</v>
      </c>
      <c r="H5" s="29">
        <v>0.27</v>
      </c>
      <c r="I5" s="13" t="s">
        <v>99</v>
      </c>
      <c r="J5" s="13" t="s">
        <v>100</v>
      </c>
      <c r="K5" s="13">
        <v>85161080</v>
      </c>
      <c r="L5" s="13" t="s">
        <v>101</v>
      </c>
      <c r="M5" s="13">
        <v>285</v>
      </c>
      <c r="N5" s="8">
        <v>340</v>
      </c>
      <c r="O5" s="8">
        <v>285</v>
      </c>
      <c r="P5" s="13"/>
      <c r="Q5" s="14">
        <v>6.8</v>
      </c>
      <c r="R5" s="14">
        <f>Q5*0.9</f>
        <v>6.12</v>
      </c>
      <c r="S5" s="15" t="s">
        <v>102</v>
      </c>
      <c r="T5" s="15"/>
      <c r="U5" s="16" t="s">
        <v>103</v>
      </c>
      <c r="V5" s="18" t="s">
        <v>104</v>
      </c>
      <c r="W5" s="19">
        <v>45597</v>
      </c>
      <c r="X5" s="20"/>
      <c r="Y5" s="13">
        <v>1</v>
      </c>
      <c r="Z5" s="13">
        <v>1</v>
      </c>
      <c r="AA5" s="13" t="s">
        <v>105</v>
      </c>
      <c r="AB5" s="718" t="s">
        <v>725</v>
      </c>
    </row>
    <row r="6" spans="1:42" s="107" customFormat="1" x14ac:dyDescent="0.25">
      <c r="A6" s="2" t="s">
        <v>29</v>
      </c>
      <c r="B6" s="17">
        <v>100087</v>
      </c>
      <c r="C6" s="3">
        <v>3800035766004</v>
      </c>
      <c r="D6" s="85" t="s">
        <v>30</v>
      </c>
      <c r="E6" s="376">
        <v>165</v>
      </c>
      <c r="F6" s="271">
        <f t="shared" ref="F6:F76" si="0">E6*1.2</f>
        <v>198</v>
      </c>
      <c r="G6" s="304" t="s">
        <v>98</v>
      </c>
      <c r="H6" s="29">
        <v>0.27</v>
      </c>
      <c r="I6" s="13" t="s">
        <v>99</v>
      </c>
      <c r="J6" s="13" t="s">
        <v>100</v>
      </c>
      <c r="K6" s="13">
        <v>85161080</v>
      </c>
      <c r="L6" s="13" t="s">
        <v>101</v>
      </c>
      <c r="M6" s="13">
        <v>285</v>
      </c>
      <c r="N6" s="8">
        <v>430</v>
      </c>
      <c r="O6" s="8">
        <v>285</v>
      </c>
      <c r="P6" s="13"/>
      <c r="Q6" s="14">
        <v>7.6</v>
      </c>
      <c r="R6" s="14">
        <f>Q6*0.9</f>
        <v>6.84</v>
      </c>
      <c r="S6" s="15" t="s">
        <v>102</v>
      </c>
      <c r="T6" s="15"/>
      <c r="U6" s="16" t="s">
        <v>103</v>
      </c>
      <c r="V6" s="18" t="s">
        <v>104</v>
      </c>
      <c r="W6" s="19">
        <v>45597</v>
      </c>
      <c r="X6" s="20"/>
      <c r="Y6" s="13">
        <v>1</v>
      </c>
      <c r="Z6" s="13">
        <v>1</v>
      </c>
      <c r="AA6" s="13" t="s">
        <v>105</v>
      </c>
      <c r="AB6" s="718" t="s">
        <v>725</v>
      </c>
    </row>
    <row r="7" spans="1:42" s="107" customFormat="1" ht="14.4" thickBot="1" x14ac:dyDescent="0.3">
      <c r="A7" s="2" t="s">
        <v>31</v>
      </c>
      <c r="B7" s="17">
        <v>100079</v>
      </c>
      <c r="C7" s="3">
        <v>3800035766158</v>
      </c>
      <c r="D7" s="85" t="s">
        <v>32</v>
      </c>
      <c r="E7" s="377">
        <v>170</v>
      </c>
      <c r="F7" s="272">
        <f t="shared" si="0"/>
        <v>204</v>
      </c>
      <c r="G7" s="305" t="s">
        <v>98</v>
      </c>
      <c r="H7" s="29">
        <v>0.27</v>
      </c>
      <c r="I7" s="13" t="s">
        <v>99</v>
      </c>
      <c r="J7" s="13" t="s">
        <v>100</v>
      </c>
      <c r="K7" s="13">
        <v>85161080</v>
      </c>
      <c r="L7" s="13" t="s">
        <v>101</v>
      </c>
      <c r="M7" s="13">
        <v>285</v>
      </c>
      <c r="N7" s="8">
        <v>520</v>
      </c>
      <c r="O7" s="8">
        <v>285</v>
      </c>
      <c r="P7" s="13"/>
      <c r="Q7" s="14">
        <v>9.1999999999999993</v>
      </c>
      <c r="R7" s="14">
        <f>Q7*0.9</f>
        <v>8.2799999999999994</v>
      </c>
      <c r="S7" s="15" t="s">
        <v>102</v>
      </c>
      <c r="T7" s="15"/>
      <c r="U7" s="16" t="s">
        <v>103</v>
      </c>
      <c r="V7" s="18" t="s">
        <v>104</v>
      </c>
      <c r="W7" s="19">
        <v>45597</v>
      </c>
      <c r="X7" s="20"/>
      <c r="Y7" s="13">
        <v>1</v>
      </c>
      <c r="Z7" s="13">
        <v>1</v>
      </c>
      <c r="AA7" s="13" t="s">
        <v>105</v>
      </c>
      <c r="AB7" s="718" t="s">
        <v>725</v>
      </c>
    </row>
    <row r="8" spans="1:42" s="139" customFormat="1" ht="14.4" thickBot="1" x14ac:dyDescent="0.3">
      <c r="A8" s="116"/>
      <c r="B8" s="118"/>
      <c r="C8" s="119"/>
      <c r="D8" s="117" t="s">
        <v>33</v>
      </c>
      <c r="E8" s="433"/>
      <c r="F8" s="434"/>
      <c r="G8" s="120"/>
      <c r="H8" s="387"/>
      <c r="I8" s="121"/>
      <c r="J8" s="121"/>
      <c r="K8" s="121"/>
      <c r="L8" s="121"/>
      <c r="M8" s="121"/>
      <c r="N8" s="1104"/>
      <c r="O8" s="1104"/>
      <c r="P8" s="121"/>
      <c r="Q8" s="122"/>
      <c r="R8" s="123"/>
      <c r="S8" s="121"/>
      <c r="T8" s="121"/>
      <c r="U8" s="124"/>
      <c r="V8" s="125"/>
      <c r="W8" s="126"/>
      <c r="X8" s="126"/>
      <c r="Y8" s="127"/>
      <c r="Z8" s="127"/>
      <c r="AA8" s="127"/>
      <c r="AB8" s="719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</row>
    <row r="9" spans="1:42" s="107" customFormat="1" x14ac:dyDescent="0.25">
      <c r="A9" s="2" t="s">
        <v>34</v>
      </c>
      <c r="B9" s="17">
        <v>100104</v>
      </c>
      <c r="C9" s="3">
        <v>3800035767162</v>
      </c>
      <c r="D9" s="85" t="s">
        <v>35</v>
      </c>
      <c r="E9" s="375">
        <v>133</v>
      </c>
      <c r="F9" s="270">
        <f t="shared" si="0"/>
        <v>159.6</v>
      </c>
      <c r="G9" s="306" t="s">
        <v>98</v>
      </c>
      <c r="H9" s="29">
        <v>0.27</v>
      </c>
      <c r="I9" s="13" t="s">
        <v>99</v>
      </c>
      <c r="J9" s="13" t="s">
        <v>100</v>
      </c>
      <c r="K9" s="13">
        <v>85161080</v>
      </c>
      <c r="L9" s="13" t="s">
        <v>101</v>
      </c>
      <c r="M9" s="13">
        <v>285</v>
      </c>
      <c r="N9" s="8">
        <v>340</v>
      </c>
      <c r="O9" s="8">
        <v>285</v>
      </c>
      <c r="P9" s="13"/>
      <c r="Q9" s="14">
        <v>6.4</v>
      </c>
      <c r="R9" s="14">
        <f>Q9*0.9</f>
        <v>5.7600000000000007</v>
      </c>
      <c r="S9" s="15" t="s">
        <v>102</v>
      </c>
      <c r="T9" s="15"/>
      <c r="U9" s="16" t="s">
        <v>103</v>
      </c>
      <c r="V9" s="18" t="s">
        <v>104</v>
      </c>
      <c r="W9" s="19">
        <v>45597</v>
      </c>
      <c r="X9" s="20"/>
      <c r="Y9" s="13">
        <v>1</v>
      </c>
      <c r="Z9" s="13">
        <v>1</v>
      </c>
      <c r="AA9" s="13" t="s">
        <v>105</v>
      </c>
      <c r="AB9" s="718" t="s">
        <v>725</v>
      </c>
    </row>
    <row r="10" spans="1:42" s="107" customFormat="1" ht="14.4" thickBot="1" x14ac:dyDescent="0.3">
      <c r="A10" s="2" t="s">
        <v>36</v>
      </c>
      <c r="B10" s="17">
        <v>100089</v>
      </c>
      <c r="C10" s="3">
        <v>3800035768299</v>
      </c>
      <c r="D10" s="85" t="s">
        <v>37</v>
      </c>
      <c r="E10" s="377">
        <v>142</v>
      </c>
      <c r="F10" s="272">
        <f t="shared" si="0"/>
        <v>170.4</v>
      </c>
      <c r="G10" s="307" t="s">
        <v>98</v>
      </c>
      <c r="H10" s="29">
        <v>0.27</v>
      </c>
      <c r="I10" s="13" t="s">
        <v>99</v>
      </c>
      <c r="J10" s="13" t="s">
        <v>100</v>
      </c>
      <c r="K10" s="13">
        <v>85161080</v>
      </c>
      <c r="L10" s="13" t="s">
        <v>101</v>
      </c>
      <c r="M10" s="13">
        <v>285</v>
      </c>
      <c r="N10" s="8">
        <v>430</v>
      </c>
      <c r="O10" s="8">
        <v>285</v>
      </c>
      <c r="P10" s="13"/>
      <c r="Q10" s="14">
        <v>7.5</v>
      </c>
      <c r="R10" s="14">
        <f>Q10*0.9</f>
        <v>6.75</v>
      </c>
      <c r="S10" s="15" t="s">
        <v>102</v>
      </c>
      <c r="T10" s="15"/>
      <c r="U10" s="16" t="s">
        <v>103</v>
      </c>
      <c r="V10" s="18" t="s">
        <v>104</v>
      </c>
      <c r="W10" s="19">
        <v>45597</v>
      </c>
      <c r="X10" s="20"/>
      <c r="Y10" s="13">
        <v>1</v>
      </c>
      <c r="Z10" s="13">
        <v>1</v>
      </c>
      <c r="AA10" s="13" t="s">
        <v>105</v>
      </c>
      <c r="AB10" s="718" t="s">
        <v>725</v>
      </c>
    </row>
    <row r="11" spans="1:42" s="139" customFormat="1" ht="14.4" thickBot="1" x14ac:dyDescent="0.3">
      <c r="A11" s="116"/>
      <c r="B11" s="128"/>
      <c r="C11" s="119"/>
      <c r="D11" s="117" t="s">
        <v>38</v>
      </c>
      <c r="E11" s="433"/>
      <c r="F11" s="434"/>
      <c r="G11" s="120"/>
      <c r="H11" s="387"/>
      <c r="I11" s="121"/>
      <c r="J11" s="121"/>
      <c r="K11" s="121"/>
      <c r="L11" s="121"/>
      <c r="M11" s="127"/>
      <c r="N11" s="1105"/>
      <c r="O11" s="1105"/>
      <c r="P11" s="127"/>
      <c r="Q11" s="123"/>
      <c r="R11" s="123"/>
      <c r="S11" s="127"/>
      <c r="T11" s="127"/>
      <c r="U11" s="129"/>
      <c r="V11" s="130"/>
      <c r="W11" s="126"/>
      <c r="X11" s="126"/>
      <c r="Y11" s="127"/>
      <c r="Z11" s="127"/>
      <c r="AA11" s="127"/>
      <c r="AB11" s="719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</row>
    <row r="12" spans="1:42" s="107" customFormat="1" x14ac:dyDescent="0.25">
      <c r="A12" s="2" t="s">
        <v>39</v>
      </c>
      <c r="B12" s="17">
        <v>100093</v>
      </c>
      <c r="C12" s="3">
        <v>3800035767193</v>
      </c>
      <c r="D12" s="85" t="s">
        <v>40</v>
      </c>
      <c r="E12" s="375">
        <v>145</v>
      </c>
      <c r="F12" s="270">
        <f t="shared" si="0"/>
        <v>174</v>
      </c>
      <c r="G12" s="308" t="s">
        <v>98</v>
      </c>
      <c r="H12" s="29">
        <v>0.27</v>
      </c>
      <c r="I12" s="13" t="s">
        <v>99</v>
      </c>
      <c r="J12" s="13" t="s">
        <v>100</v>
      </c>
      <c r="K12" s="13">
        <v>85161080</v>
      </c>
      <c r="L12" s="13" t="s">
        <v>101</v>
      </c>
      <c r="M12" s="13">
        <v>285</v>
      </c>
      <c r="N12" s="8">
        <v>340</v>
      </c>
      <c r="O12" s="8">
        <v>285</v>
      </c>
      <c r="P12" s="13"/>
      <c r="Q12" s="14">
        <v>6.6</v>
      </c>
      <c r="R12" s="14">
        <f>Q12*0.9</f>
        <v>5.9399999999999995</v>
      </c>
      <c r="S12" s="15" t="s">
        <v>102</v>
      </c>
      <c r="T12" s="15"/>
      <c r="U12" s="16" t="s">
        <v>103</v>
      </c>
      <c r="V12" s="18" t="s">
        <v>104</v>
      </c>
      <c r="W12" s="19">
        <v>45597</v>
      </c>
      <c r="X12" s="20"/>
      <c r="Y12" s="13">
        <v>1</v>
      </c>
      <c r="Z12" s="13">
        <v>1</v>
      </c>
      <c r="AA12" s="13" t="s">
        <v>105</v>
      </c>
      <c r="AB12" s="718" t="s">
        <v>725</v>
      </c>
    </row>
    <row r="13" spans="1:42" s="107" customFormat="1" x14ac:dyDescent="0.25">
      <c r="A13" s="2" t="s">
        <v>41</v>
      </c>
      <c r="B13" s="17">
        <v>100100</v>
      </c>
      <c r="C13" s="3">
        <v>3800035767216</v>
      </c>
      <c r="D13" s="85" t="s">
        <v>42</v>
      </c>
      <c r="E13" s="376">
        <v>150</v>
      </c>
      <c r="F13" s="271">
        <f t="shared" si="0"/>
        <v>180</v>
      </c>
      <c r="G13" s="309" t="s">
        <v>98</v>
      </c>
      <c r="H13" s="29">
        <v>0.27</v>
      </c>
      <c r="I13" s="13" t="s">
        <v>99</v>
      </c>
      <c r="J13" s="13" t="s">
        <v>100</v>
      </c>
      <c r="K13" s="13">
        <v>85161080</v>
      </c>
      <c r="L13" s="13" t="s">
        <v>101</v>
      </c>
      <c r="M13" s="13">
        <v>285</v>
      </c>
      <c r="N13" s="8">
        <v>430</v>
      </c>
      <c r="O13" s="8">
        <v>285</v>
      </c>
      <c r="P13" s="13"/>
      <c r="Q13" s="14">
        <v>7.6</v>
      </c>
      <c r="R13" s="14">
        <f>Q13*0.9</f>
        <v>6.84</v>
      </c>
      <c r="S13" s="15" t="s">
        <v>102</v>
      </c>
      <c r="T13" s="15"/>
      <c r="U13" s="16" t="s">
        <v>103</v>
      </c>
      <c r="V13" s="18" t="s">
        <v>104</v>
      </c>
      <c r="W13" s="19">
        <v>45597</v>
      </c>
      <c r="X13" s="20"/>
      <c r="Y13" s="13">
        <v>1</v>
      </c>
      <c r="Z13" s="13">
        <v>1</v>
      </c>
      <c r="AA13" s="13" t="s">
        <v>105</v>
      </c>
      <c r="AB13" s="718" t="s">
        <v>725</v>
      </c>
    </row>
    <row r="14" spans="1:42" s="107" customFormat="1" ht="14.4" thickBot="1" x14ac:dyDescent="0.3">
      <c r="A14" s="2" t="s">
        <v>43</v>
      </c>
      <c r="B14" s="17">
        <v>100130</v>
      </c>
      <c r="C14" s="3">
        <v>3800035767346</v>
      </c>
      <c r="D14" s="85" t="s">
        <v>44</v>
      </c>
      <c r="E14" s="377">
        <v>160</v>
      </c>
      <c r="F14" s="272">
        <f t="shared" si="0"/>
        <v>192</v>
      </c>
      <c r="G14" s="310" t="s">
        <v>98</v>
      </c>
      <c r="H14" s="29">
        <v>0.27</v>
      </c>
      <c r="I14" s="13" t="s">
        <v>99</v>
      </c>
      <c r="J14" s="13" t="s">
        <v>100</v>
      </c>
      <c r="K14" s="13">
        <v>85161080</v>
      </c>
      <c r="L14" s="13" t="s">
        <v>101</v>
      </c>
      <c r="M14" s="13">
        <v>285</v>
      </c>
      <c r="N14" s="8">
        <v>520</v>
      </c>
      <c r="O14" s="8">
        <v>285</v>
      </c>
      <c r="P14" s="13"/>
      <c r="Q14" s="14">
        <v>9</v>
      </c>
      <c r="R14" s="14">
        <f>Q14*0.9</f>
        <v>8.1</v>
      </c>
      <c r="S14" s="15" t="s">
        <v>102</v>
      </c>
      <c r="T14" s="15"/>
      <c r="U14" s="16" t="s">
        <v>103</v>
      </c>
      <c r="V14" s="18" t="s">
        <v>104</v>
      </c>
      <c r="W14" s="19">
        <v>45597</v>
      </c>
      <c r="X14" s="20"/>
      <c r="Y14" s="13">
        <v>1</v>
      </c>
      <c r="Z14" s="13">
        <v>1</v>
      </c>
      <c r="AA14" s="13" t="s">
        <v>105</v>
      </c>
      <c r="AB14" s="718" t="s">
        <v>725</v>
      </c>
    </row>
    <row r="15" spans="1:42" s="139" customFormat="1" ht="14.4" thickBot="1" x14ac:dyDescent="0.3">
      <c r="A15" s="116"/>
      <c r="B15" s="128"/>
      <c r="C15" s="119"/>
      <c r="D15" s="117" t="s">
        <v>45</v>
      </c>
      <c r="E15" s="433"/>
      <c r="F15" s="434"/>
      <c r="G15" s="131"/>
      <c r="H15" s="387"/>
      <c r="I15" s="121"/>
      <c r="J15" s="121"/>
      <c r="K15" s="121"/>
      <c r="L15" s="121"/>
      <c r="M15" s="127"/>
      <c r="N15" s="1105"/>
      <c r="O15" s="1105"/>
      <c r="P15" s="127"/>
      <c r="Q15" s="123"/>
      <c r="R15" s="123"/>
      <c r="S15" s="127"/>
      <c r="T15" s="127"/>
      <c r="U15" s="129"/>
      <c r="V15" s="130"/>
      <c r="W15" s="126"/>
      <c r="X15" s="126"/>
      <c r="Y15" s="127"/>
      <c r="Z15" s="127"/>
      <c r="AA15" s="127"/>
      <c r="AB15" s="719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</row>
    <row r="16" spans="1:42" s="107" customFormat="1" x14ac:dyDescent="0.25">
      <c r="A16" s="2" t="s">
        <v>46</v>
      </c>
      <c r="B16" s="67">
        <v>100088</v>
      </c>
      <c r="C16" s="3">
        <v>8588005700603</v>
      </c>
      <c r="D16" s="85" t="s">
        <v>47</v>
      </c>
      <c r="E16" s="415">
        <v>250</v>
      </c>
      <c r="F16" s="270">
        <f t="shared" si="0"/>
        <v>300</v>
      </c>
      <c r="G16" s="311" t="s">
        <v>98</v>
      </c>
      <c r="H16" s="29">
        <v>0.27</v>
      </c>
      <c r="I16" s="13" t="s">
        <v>99</v>
      </c>
      <c r="J16" s="13" t="s">
        <v>100</v>
      </c>
      <c r="K16" s="13">
        <v>85161080</v>
      </c>
      <c r="L16" s="13" t="s">
        <v>106</v>
      </c>
      <c r="M16" s="13">
        <v>162</v>
      </c>
      <c r="N16" s="8">
        <v>427</v>
      </c>
      <c r="O16" s="8">
        <v>285</v>
      </c>
      <c r="P16" s="13"/>
      <c r="Q16" s="14">
        <v>4.4000000000000004</v>
      </c>
      <c r="R16" s="14">
        <f t="shared" ref="R16:R21" si="1">Q16*0.9</f>
        <v>3.9600000000000004</v>
      </c>
      <c r="S16" s="15" t="s">
        <v>102</v>
      </c>
      <c r="T16" s="15"/>
      <c r="U16" s="86" t="s">
        <v>103</v>
      </c>
      <c r="V16" s="91" t="s">
        <v>104</v>
      </c>
      <c r="W16" s="19">
        <v>45597</v>
      </c>
      <c r="X16" s="20"/>
      <c r="Y16" s="13">
        <v>1</v>
      </c>
      <c r="Z16" s="13">
        <v>1</v>
      </c>
      <c r="AA16" s="13" t="s">
        <v>105</v>
      </c>
      <c r="AB16" s="718" t="s">
        <v>725</v>
      </c>
    </row>
    <row r="17" spans="1:42" s="107" customFormat="1" x14ac:dyDescent="0.25">
      <c r="A17" s="2" t="s">
        <v>532</v>
      </c>
      <c r="B17" s="18">
        <v>100048</v>
      </c>
      <c r="C17" s="3">
        <v>8591565109724</v>
      </c>
      <c r="D17" s="85" t="s">
        <v>541</v>
      </c>
      <c r="E17" s="376">
        <v>290</v>
      </c>
      <c r="F17" s="271">
        <f t="shared" si="0"/>
        <v>348</v>
      </c>
      <c r="G17" s="312" t="s">
        <v>98</v>
      </c>
      <c r="H17" s="29">
        <v>0.27</v>
      </c>
      <c r="I17" s="13" t="s">
        <v>99</v>
      </c>
      <c r="J17" s="13" t="s">
        <v>100</v>
      </c>
      <c r="K17" s="13">
        <v>85161080</v>
      </c>
      <c r="L17" s="13" t="s">
        <v>106</v>
      </c>
      <c r="M17" s="13">
        <v>162</v>
      </c>
      <c r="N17" s="8">
        <v>427</v>
      </c>
      <c r="O17" s="8">
        <v>285</v>
      </c>
      <c r="P17" s="13"/>
      <c r="Q17" s="14">
        <v>4.4000000000000004</v>
      </c>
      <c r="R17" s="14">
        <f t="shared" si="1"/>
        <v>3.9600000000000004</v>
      </c>
      <c r="S17" s="15" t="s">
        <v>102</v>
      </c>
      <c r="T17" s="15"/>
      <c r="U17" s="86" t="s">
        <v>103</v>
      </c>
      <c r="V17" s="91" t="s">
        <v>104</v>
      </c>
      <c r="W17" s="19">
        <v>45597</v>
      </c>
      <c r="X17" s="20"/>
      <c r="Y17" s="13">
        <v>1</v>
      </c>
      <c r="Z17" s="13">
        <v>1</v>
      </c>
      <c r="AA17" s="13" t="s">
        <v>105</v>
      </c>
      <c r="AB17" s="718" t="s">
        <v>725</v>
      </c>
    </row>
    <row r="18" spans="1:42" s="107" customFormat="1" x14ac:dyDescent="0.25">
      <c r="A18" s="2" t="s">
        <v>533</v>
      </c>
      <c r="B18" s="18">
        <v>100059</v>
      </c>
      <c r="C18" s="3">
        <v>8591565107911</v>
      </c>
      <c r="D18" s="85" t="s">
        <v>540</v>
      </c>
      <c r="E18" s="376">
        <v>250</v>
      </c>
      <c r="F18" s="271">
        <v>174</v>
      </c>
      <c r="G18" s="312" t="s">
        <v>98</v>
      </c>
      <c r="H18" s="29">
        <v>0.27</v>
      </c>
      <c r="I18" s="13" t="s">
        <v>99</v>
      </c>
      <c r="J18" s="13" t="s">
        <v>100</v>
      </c>
      <c r="K18" s="13">
        <v>85161080</v>
      </c>
      <c r="L18" s="13" t="s">
        <v>106</v>
      </c>
      <c r="M18" s="13">
        <v>162</v>
      </c>
      <c r="N18" s="8">
        <v>427</v>
      </c>
      <c r="O18" s="8">
        <v>285</v>
      </c>
      <c r="P18" s="13"/>
      <c r="Q18" s="14">
        <v>4.4000000000000004</v>
      </c>
      <c r="R18" s="14">
        <f t="shared" si="1"/>
        <v>3.9600000000000004</v>
      </c>
      <c r="S18" s="15" t="s">
        <v>102</v>
      </c>
      <c r="T18" s="15"/>
      <c r="U18" s="86" t="s">
        <v>103</v>
      </c>
      <c r="V18" s="91" t="s">
        <v>104</v>
      </c>
      <c r="W18" s="19">
        <v>45597</v>
      </c>
      <c r="X18" s="20"/>
      <c r="Y18" s="13">
        <v>1</v>
      </c>
      <c r="Z18" s="13">
        <v>1</v>
      </c>
      <c r="AA18" s="13" t="s">
        <v>105</v>
      </c>
      <c r="AB18" s="718" t="s">
        <v>725</v>
      </c>
    </row>
    <row r="19" spans="1:42" s="107" customFormat="1" x14ac:dyDescent="0.25">
      <c r="A19" s="2" t="s">
        <v>534</v>
      </c>
      <c r="B19" s="18">
        <v>100054</v>
      </c>
      <c r="C19" s="3">
        <v>8591565130438</v>
      </c>
      <c r="D19" s="85" t="s">
        <v>539</v>
      </c>
      <c r="E19" s="376">
        <v>310</v>
      </c>
      <c r="F19" s="271">
        <f>E19*1.2</f>
        <v>372</v>
      </c>
      <c r="G19" s="312" t="s">
        <v>98</v>
      </c>
      <c r="H19" s="29">
        <v>0.27</v>
      </c>
      <c r="I19" s="13" t="s">
        <v>99</v>
      </c>
      <c r="J19" s="13" t="s">
        <v>100</v>
      </c>
      <c r="K19" s="13">
        <v>85161080</v>
      </c>
      <c r="L19" s="13" t="s">
        <v>106</v>
      </c>
      <c r="M19" s="13">
        <v>239</v>
      </c>
      <c r="N19" s="8">
        <v>470</v>
      </c>
      <c r="O19" s="8">
        <v>329</v>
      </c>
      <c r="P19" s="13"/>
      <c r="Q19" s="14">
        <v>4.4000000000000004</v>
      </c>
      <c r="R19" s="14">
        <f t="shared" si="1"/>
        <v>3.9600000000000004</v>
      </c>
      <c r="S19" s="15" t="s">
        <v>102</v>
      </c>
      <c r="T19" s="15"/>
      <c r="U19" s="86" t="s">
        <v>103</v>
      </c>
      <c r="V19" s="91" t="s">
        <v>104</v>
      </c>
      <c r="W19" s="19">
        <v>45597</v>
      </c>
      <c r="X19" s="20"/>
      <c r="Y19" s="13">
        <v>1</v>
      </c>
      <c r="Z19" s="13">
        <v>1</v>
      </c>
      <c r="AA19" s="13" t="s">
        <v>105</v>
      </c>
      <c r="AB19" s="718" t="s">
        <v>725</v>
      </c>
    </row>
    <row r="20" spans="1:42" s="107" customFormat="1" x14ac:dyDescent="0.25">
      <c r="A20" s="2" t="s">
        <v>535</v>
      </c>
      <c r="B20" s="18">
        <v>100061</v>
      </c>
      <c r="C20" s="3">
        <v>8591565130469</v>
      </c>
      <c r="D20" s="85" t="s">
        <v>538</v>
      </c>
      <c r="E20" s="376">
        <v>345</v>
      </c>
      <c r="F20" s="271">
        <f>E20*1.2</f>
        <v>414</v>
      </c>
      <c r="G20" s="312" t="s">
        <v>98</v>
      </c>
      <c r="H20" s="29">
        <v>0.27</v>
      </c>
      <c r="I20" s="13" t="s">
        <v>99</v>
      </c>
      <c r="J20" s="13" t="s">
        <v>100</v>
      </c>
      <c r="K20" s="13">
        <v>85161080</v>
      </c>
      <c r="L20" s="13" t="s">
        <v>106</v>
      </c>
      <c r="M20" s="13">
        <v>239</v>
      </c>
      <c r="N20" s="8">
        <v>470</v>
      </c>
      <c r="O20" s="8">
        <v>329</v>
      </c>
      <c r="P20" s="13"/>
      <c r="Q20" s="14">
        <v>4.4000000000000004</v>
      </c>
      <c r="R20" s="14">
        <f t="shared" si="1"/>
        <v>3.9600000000000004</v>
      </c>
      <c r="S20" s="15" t="s">
        <v>102</v>
      </c>
      <c r="T20" s="15"/>
      <c r="U20" s="86" t="s">
        <v>103</v>
      </c>
      <c r="V20" s="91" t="s">
        <v>104</v>
      </c>
      <c r="W20" s="19">
        <v>45597</v>
      </c>
      <c r="X20" s="20"/>
      <c r="Y20" s="13">
        <v>1</v>
      </c>
      <c r="Z20" s="13">
        <v>1</v>
      </c>
      <c r="AA20" s="13" t="s">
        <v>105</v>
      </c>
      <c r="AB20" s="718" t="s">
        <v>725</v>
      </c>
    </row>
    <row r="21" spans="1:42" s="107" customFormat="1" ht="14.4" thickBot="1" x14ac:dyDescent="0.3">
      <c r="A21" s="2" t="s">
        <v>536</v>
      </c>
      <c r="B21" s="18">
        <v>100060</v>
      </c>
      <c r="C21" s="3">
        <v>8591565130421</v>
      </c>
      <c r="D21" s="85" t="s">
        <v>537</v>
      </c>
      <c r="E21" s="376">
        <v>310</v>
      </c>
      <c r="F21" s="271">
        <f>E21*1.2</f>
        <v>372</v>
      </c>
      <c r="G21" s="312" t="s">
        <v>98</v>
      </c>
      <c r="H21" s="29">
        <v>0.27</v>
      </c>
      <c r="I21" s="13" t="s">
        <v>99</v>
      </c>
      <c r="J21" s="13" t="s">
        <v>100</v>
      </c>
      <c r="K21" s="13">
        <v>85161080</v>
      </c>
      <c r="L21" s="13" t="s">
        <v>106</v>
      </c>
      <c r="M21" s="13">
        <v>239</v>
      </c>
      <c r="N21" s="8">
        <v>470</v>
      </c>
      <c r="O21" s="8">
        <v>329</v>
      </c>
      <c r="P21" s="13"/>
      <c r="Q21" s="14">
        <v>4.4000000000000004</v>
      </c>
      <c r="R21" s="14">
        <f t="shared" si="1"/>
        <v>3.9600000000000004</v>
      </c>
      <c r="S21" s="15" t="s">
        <v>102</v>
      </c>
      <c r="T21" s="15"/>
      <c r="U21" s="86" t="s">
        <v>103</v>
      </c>
      <c r="V21" s="91" t="s">
        <v>104</v>
      </c>
      <c r="W21" s="19">
        <v>45597</v>
      </c>
      <c r="X21" s="20"/>
      <c r="Y21" s="13">
        <v>1</v>
      </c>
      <c r="Z21" s="13">
        <v>1</v>
      </c>
      <c r="AA21" s="13" t="s">
        <v>105</v>
      </c>
      <c r="AB21" s="718" t="s">
        <v>725</v>
      </c>
    </row>
    <row r="22" spans="1:42" s="115" customFormat="1" ht="14.4" thickBot="1" x14ac:dyDescent="0.3">
      <c r="A22" s="116"/>
      <c r="B22" s="130"/>
      <c r="C22" s="844"/>
      <c r="D22" s="117" t="s">
        <v>965</v>
      </c>
      <c r="E22" s="435"/>
      <c r="F22" s="434"/>
      <c r="G22" s="120"/>
      <c r="H22" s="387"/>
      <c r="I22" s="121"/>
      <c r="J22" s="121"/>
      <c r="K22" s="121"/>
      <c r="L22" s="121"/>
      <c r="M22" s="127"/>
      <c r="N22" s="1105"/>
      <c r="O22" s="1105"/>
      <c r="P22" s="127"/>
      <c r="Q22" s="123"/>
      <c r="R22" s="123"/>
      <c r="S22" s="127"/>
      <c r="T22" s="127"/>
      <c r="U22" s="129"/>
      <c r="V22" s="130"/>
      <c r="W22" s="126"/>
      <c r="X22" s="126"/>
      <c r="Y22" s="127"/>
      <c r="Z22" s="127"/>
      <c r="AA22" s="127"/>
      <c r="AB22" s="719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</row>
    <row r="23" spans="1:42" s="107" customFormat="1" x14ac:dyDescent="0.25">
      <c r="A23" s="1178" t="s">
        <v>1009</v>
      </c>
      <c r="B23" s="977">
        <v>100199</v>
      </c>
      <c r="C23" s="1165">
        <v>3800035725988</v>
      </c>
      <c r="D23" s="648" t="s">
        <v>966</v>
      </c>
      <c r="E23" s="1179">
        <v>250</v>
      </c>
      <c r="F23" s="271">
        <f t="shared" ref="F23:F29" si="2">E23*1.2</f>
        <v>300</v>
      </c>
      <c r="G23" s="99" t="s">
        <v>109</v>
      </c>
      <c r="H23" s="29">
        <v>2.1</v>
      </c>
      <c r="I23" s="13" t="s">
        <v>99</v>
      </c>
      <c r="J23" s="13" t="s">
        <v>100</v>
      </c>
      <c r="K23" s="13">
        <v>85161080</v>
      </c>
      <c r="L23" s="13" t="s">
        <v>101</v>
      </c>
      <c r="M23" s="63">
        <v>387</v>
      </c>
      <c r="N23" s="70">
        <v>760</v>
      </c>
      <c r="O23" s="70">
        <v>410</v>
      </c>
      <c r="P23" s="492"/>
      <c r="Q23" s="64">
        <v>21.5</v>
      </c>
      <c r="R23" s="698">
        <f t="shared" ref="R23:R29" si="3">Q23*0.9</f>
        <v>19.350000000000001</v>
      </c>
      <c r="S23" s="15" t="s">
        <v>111</v>
      </c>
      <c r="T23" s="15"/>
      <c r="U23" s="16" t="s">
        <v>112</v>
      </c>
      <c r="V23" s="18" t="s">
        <v>113</v>
      </c>
      <c r="W23" s="19">
        <v>45597</v>
      </c>
      <c r="X23" s="825"/>
      <c r="Y23" s="13">
        <v>1</v>
      </c>
      <c r="Z23" s="13">
        <v>1</v>
      </c>
      <c r="AA23" s="13" t="s">
        <v>105</v>
      </c>
      <c r="AB23" s="718" t="s">
        <v>725</v>
      </c>
    </row>
    <row r="24" spans="1:42" s="107" customFormat="1" x14ac:dyDescent="0.25">
      <c r="A24" s="1178" t="s">
        <v>1010</v>
      </c>
      <c r="B24" s="977">
        <v>100210</v>
      </c>
      <c r="C24" s="3">
        <v>3800035725940</v>
      </c>
      <c r="D24" s="648" t="s">
        <v>967</v>
      </c>
      <c r="E24" s="1179">
        <v>290</v>
      </c>
      <c r="F24" s="271">
        <f t="shared" si="2"/>
        <v>348</v>
      </c>
      <c r="G24" s="99" t="s">
        <v>109</v>
      </c>
      <c r="H24" s="29">
        <v>2.1</v>
      </c>
      <c r="I24" s="13" t="s">
        <v>99</v>
      </c>
      <c r="J24" s="13" t="s">
        <v>100</v>
      </c>
      <c r="K24" s="13">
        <v>85161080</v>
      </c>
      <c r="L24" s="13" t="s">
        <v>101</v>
      </c>
      <c r="M24" s="13">
        <v>462</v>
      </c>
      <c r="N24" s="8">
        <v>835</v>
      </c>
      <c r="O24" s="8">
        <v>484</v>
      </c>
      <c r="P24" s="492"/>
      <c r="Q24" s="14">
        <v>28</v>
      </c>
      <c r="R24" s="698">
        <f t="shared" si="3"/>
        <v>25.2</v>
      </c>
      <c r="S24" s="15" t="s">
        <v>111</v>
      </c>
      <c r="T24" s="15"/>
      <c r="U24" s="16" t="s">
        <v>112</v>
      </c>
      <c r="V24" s="18" t="s">
        <v>113</v>
      </c>
      <c r="W24" s="19">
        <v>45597</v>
      </c>
      <c r="X24" s="825"/>
      <c r="Y24" s="13">
        <v>1</v>
      </c>
      <c r="Z24" s="13">
        <v>1</v>
      </c>
      <c r="AA24" s="13" t="s">
        <v>105</v>
      </c>
      <c r="AB24" s="718" t="s">
        <v>725</v>
      </c>
    </row>
    <row r="25" spans="1:42" s="107" customFormat="1" x14ac:dyDescent="0.25">
      <c r="A25" s="1178" t="s">
        <v>1011</v>
      </c>
      <c r="B25" s="977">
        <v>100309</v>
      </c>
      <c r="C25" s="1073">
        <v>3800035722635</v>
      </c>
      <c r="D25" s="648" t="s">
        <v>968</v>
      </c>
      <c r="E25" s="1179">
        <v>290</v>
      </c>
      <c r="F25" s="271">
        <f t="shared" si="2"/>
        <v>348</v>
      </c>
      <c r="G25" s="99" t="s">
        <v>109</v>
      </c>
      <c r="H25" s="29">
        <v>2.1</v>
      </c>
      <c r="I25" s="13" t="s">
        <v>99</v>
      </c>
      <c r="J25" s="13" t="s">
        <v>100</v>
      </c>
      <c r="K25" s="13">
        <v>85161080</v>
      </c>
      <c r="L25" s="13" t="s">
        <v>101</v>
      </c>
      <c r="M25" s="13">
        <v>387</v>
      </c>
      <c r="N25" s="8">
        <v>1125</v>
      </c>
      <c r="O25" s="8">
        <v>410</v>
      </c>
      <c r="P25" s="492"/>
      <c r="Q25" s="14">
        <v>30</v>
      </c>
      <c r="R25" s="698">
        <f t="shared" si="3"/>
        <v>27</v>
      </c>
      <c r="S25" s="15" t="s">
        <v>111</v>
      </c>
      <c r="T25" s="15"/>
      <c r="U25" s="16" t="s">
        <v>112</v>
      </c>
      <c r="V25" s="18" t="s">
        <v>113</v>
      </c>
      <c r="W25" s="19">
        <v>45597</v>
      </c>
      <c r="X25" s="825"/>
      <c r="Y25" s="13">
        <v>1</v>
      </c>
      <c r="Z25" s="13">
        <v>1</v>
      </c>
      <c r="AA25" s="13" t="s">
        <v>105</v>
      </c>
      <c r="AB25" s="718" t="s">
        <v>725</v>
      </c>
    </row>
    <row r="26" spans="1:42" s="107" customFormat="1" x14ac:dyDescent="0.25">
      <c r="A26" s="1178" t="s">
        <v>1012</v>
      </c>
      <c r="B26" s="977">
        <v>100310</v>
      </c>
      <c r="C26" s="1073">
        <v>3800035725957</v>
      </c>
      <c r="D26" s="648" t="s">
        <v>969</v>
      </c>
      <c r="E26" s="1179">
        <v>310</v>
      </c>
      <c r="F26" s="271">
        <f t="shared" si="2"/>
        <v>372</v>
      </c>
      <c r="G26" s="99" t="s">
        <v>109</v>
      </c>
      <c r="H26" s="29">
        <v>2.1</v>
      </c>
      <c r="I26" s="13" t="s">
        <v>99</v>
      </c>
      <c r="J26" s="13" t="s">
        <v>100</v>
      </c>
      <c r="K26" s="13">
        <v>85161080</v>
      </c>
      <c r="L26" s="13" t="s">
        <v>101</v>
      </c>
      <c r="M26" s="13">
        <v>462</v>
      </c>
      <c r="N26" s="8">
        <v>1005</v>
      </c>
      <c r="O26" s="8">
        <v>484</v>
      </c>
      <c r="P26" s="492"/>
      <c r="Q26" s="14">
        <v>33</v>
      </c>
      <c r="R26" s="698">
        <f t="shared" si="3"/>
        <v>29.7</v>
      </c>
      <c r="S26" s="15" t="s">
        <v>111</v>
      </c>
      <c r="T26" s="15"/>
      <c r="U26" s="16" t="s">
        <v>112</v>
      </c>
      <c r="V26" s="18" t="s">
        <v>113</v>
      </c>
      <c r="W26" s="19">
        <v>45597</v>
      </c>
      <c r="X26" s="825"/>
      <c r="Y26" s="13">
        <v>1</v>
      </c>
      <c r="Z26" s="13">
        <v>1</v>
      </c>
      <c r="AA26" s="13" t="s">
        <v>105</v>
      </c>
      <c r="AB26" s="718" t="s">
        <v>725</v>
      </c>
    </row>
    <row r="27" spans="1:42" s="107" customFormat="1" x14ac:dyDescent="0.25">
      <c r="A27" s="1178" t="s">
        <v>1013</v>
      </c>
      <c r="B27" s="977">
        <v>100314</v>
      </c>
      <c r="C27" s="1073">
        <v>3800035725964</v>
      </c>
      <c r="D27" s="648" t="s">
        <v>970</v>
      </c>
      <c r="E27" s="1179">
        <v>330</v>
      </c>
      <c r="F27" s="271">
        <f t="shared" si="2"/>
        <v>396</v>
      </c>
      <c r="G27" s="99" t="s">
        <v>109</v>
      </c>
      <c r="H27" s="29">
        <v>2.1</v>
      </c>
      <c r="I27" s="13" t="s">
        <v>99</v>
      </c>
      <c r="J27" s="13" t="s">
        <v>100</v>
      </c>
      <c r="K27" s="13">
        <v>85161080</v>
      </c>
      <c r="L27" s="13" t="s">
        <v>101</v>
      </c>
      <c r="M27" s="13">
        <v>462</v>
      </c>
      <c r="N27" s="8">
        <v>1170</v>
      </c>
      <c r="O27" s="8">
        <v>484</v>
      </c>
      <c r="P27" s="492"/>
      <c r="Q27" s="14">
        <v>37</v>
      </c>
      <c r="R27" s="698">
        <f t="shared" si="3"/>
        <v>33.300000000000004</v>
      </c>
      <c r="S27" s="15" t="s">
        <v>111</v>
      </c>
      <c r="T27" s="15"/>
      <c r="U27" s="16" t="s">
        <v>112</v>
      </c>
      <c r="V27" s="18" t="s">
        <v>113</v>
      </c>
      <c r="W27" s="19">
        <v>45597</v>
      </c>
      <c r="X27" s="825"/>
      <c r="Y27" s="13">
        <v>1</v>
      </c>
      <c r="Z27" s="13">
        <v>1</v>
      </c>
      <c r="AA27" s="13" t="s">
        <v>105</v>
      </c>
      <c r="AB27" s="718" t="s">
        <v>725</v>
      </c>
    </row>
    <row r="28" spans="1:42" s="107" customFormat="1" x14ac:dyDescent="0.25">
      <c r="A28" s="1178" t="s">
        <v>1014</v>
      </c>
      <c r="B28" s="977">
        <v>100315</v>
      </c>
      <c r="C28" s="1073">
        <v>3800035720167</v>
      </c>
      <c r="D28" s="648" t="s">
        <v>971</v>
      </c>
      <c r="E28" s="1179">
        <v>480</v>
      </c>
      <c r="F28" s="271">
        <f t="shared" si="2"/>
        <v>576</v>
      </c>
      <c r="G28" s="99" t="s">
        <v>109</v>
      </c>
      <c r="H28" s="29">
        <v>2.1</v>
      </c>
      <c r="I28" s="13" t="s">
        <v>99</v>
      </c>
      <c r="J28" s="13" t="s">
        <v>100</v>
      </c>
      <c r="K28" s="13">
        <v>85161080</v>
      </c>
      <c r="L28" s="13" t="s">
        <v>101</v>
      </c>
      <c r="M28" s="13">
        <v>586</v>
      </c>
      <c r="N28" s="8">
        <v>1015</v>
      </c>
      <c r="O28" s="8">
        <v>600</v>
      </c>
      <c r="P28" s="492"/>
      <c r="Q28" s="14">
        <v>52</v>
      </c>
      <c r="R28" s="698">
        <f t="shared" si="3"/>
        <v>46.800000000000004</v>
      </c>
      <c r="S28" s="15" t="s">
        <v>111</v>
      </c>
      <c r="T28" s="15"/>
      <c r="U28" s="16" t="s">
        <v>112</v>
      </c>
      <c r="V28" s="18" t="s">
        <v>113</v>
      </c>
      <c r="W28" s="19">
        <v>45597</v>
      </c>
      <c r="X28" s="825"/>
      <c r="Y28" s="13">
        <v>1</v>
      </c>
      <c r="Z28" s="13">
        <v>1</v>
      </c>
      <c r="AA28" s="13" t="s">
        <v>105</v>
      </c>
      <c r="AB28" s="718" t="s">
        <v>725</v>
      </c>
    </row>
    <row r="29" spans="1:42" s="107" customFormat="1" ht="14.4" thickBot="1" x14ac:dyDescent="0.3">
      <c r="A29" s="1178" t="s">
        <v>1015</v>
      </c>
      <c r="B29" s="977">
        <v>100331</v>
      </c>
      <c r="C29" s="60" t="s">
        <v>1016</v>
      </c>
      <c r="D29" s="648" t="s">
        <v>973</v>
      </c>
      <c r="E29" s="1179">
        <v>550</v>
      </c>
      <c r="F29" s="271">
        <f t="shared" si="2"/>
        <v>660</v>
      </c>
      <c r="G29" s="99" t="s">
        <v>109</v>
      </c>
      <c r="H29" s="29">
        <v>2.1</v>
      </c>
      <c r="I29" s="13" t="s">
        <v>99</v>
      </c>
      <c r="J29" s="13" t="s">
        <v>100</v>
      </c>
      <c r="K29" s="13">
        <v>85161080</v>
      </c>
      <c r="L29" s="13" t="s">
        <v>101</v>
      </c>
      <c r="M29" s="36">
        <v>586</v>
      </c>
      <c r="N29" s="72">
        <v>1255</v>
      </c>
      <c r="O29" s="72">
        <v>600</v>
      </c>
      <c r="P29" s="492"/>
      <c r="Q29" s="71">
        <v>64</v>
      </c>
      <c r="R29" s="493">
        <f t="shared" si="3"/>
        <v>57.6</v>
      </c>
      <c r="S29" s="15" t="s">
        <v>111</v>
      </c>
      <c r="T29" s="15"/>
      <c r="U29" s="16" t="s">
        <v>112</v>
      </c>
      <c r="V29" s="18" t="s">
        <v>113</v>
      </c>
      <c r="W29" s="19">
        <v>45597</v>
      </c>
      <c r="X29" s="825"/>
      <c r="Y29" s="13">
        <v>1</v>
      </c>
      <c r="Z29" s="13">
        <v>1</v>
      </c>
      <c r="AA29" s="13" t="s">
        <v>105</v>
      </c>
      <c r="AB29" s="718" t="s">
        <v>725</v>
      </c>
    </row>
    <row r="30" spans="1:42" s="139" customFormat="1" ht="14.4" thickBot="1" x14ac:dyDescent="0.3">
      <c r="A30" s="116"/>
      <c r="B30" s="130"/>
      <c r="C30" s="119"/>
      <c r="D30" s="117" t="s">
        <v>48</v>
      </c>
      <c r="E30" s="433"/>
      <c r="F30" s="434"/>
      <c r="G30" s="120"/>
      <c r="H30" s="387"/>
      <c r="I30" s="121"/>
      <c r="J30" s="121"/>
      <c r="K30" s="121"/>
      <c r="L30" s="121"/>
      <c r="M30" s="127"/>
      <c r="N30" s="1105"/>
      <c r="O30" s="1105"/>
      <c r="P30" s="127"/>
      <c r="Q30" s="123"/>
      <c r="R30" s="123"/>
      <c r="S30" s="127"/>
      <c r="T30" s="127"/>
      <c r="U30" s="129"/>
      <c r="V30" s="130"/>
      <c r="W30" s="132"/>
      <c r="X30" s="126"/>
      <c r="Y30" s="127"/>
      <c r="Z30" s="127"/>
      <c r="AA30" s="127"/>
      <c r="AB30" s="719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</row>
    <row r="31" spans="1:42" s="107" customFormat="1" x14ac:dyDescent="0.25">
      <c r="A31" s="2" t="s">
        <v>49</v>
      </c>
      <c r="B31" s="13">
        <v>101304</v>
      </c>
      <c r="C31" s="13" t="s">
        <v>50</v>
      </c>
      <c r="D31" s="85" t="s">
        <v>51</v>
      </c>
      <c r="E31" s="376">
        <v>240</v>
      </c>
      <c r="F31" s="271">
        <f t="shared" si="0"/>
        <v>288</v>
      </c>
      <c r="G31" s="99" t="s">
        <v>109</v>
      </c>
      <c r="H31" s="29">
        <v>2.1</v>
      </c>
      <c r="I31" s="13" t="s">
        <v>99</v>
      </c>
      <c r="J31" s="13" t="s">
        <v>100</v>
      </c>
      <c r="K31" s="13">
        <v>85161080</v>
      </c>
      <c r="L31" s="13" t="s">
        <v>101</v>
      </c>
      <c r="M31" s="13">
        <v>825</v>
      </c>
      <c r="N31" s="8">
        <v>460</v>
      </c>
      <c r="O31" s="8">
        <v>825</v>
      </c>
      <c r="P31" s="13"/>
      <c r="Q31" s="3">
        <v>24.5</v>
      </c>
      <c r="R31" s="13">
        <f t="shared" ref="R31:R35" si="4">Q31*0.9</f>
        <v>22.05</v>
      </c>
      <c r="S31" s="15" t="s">
        <v>107</v>
      </c>
      <c r="T31" s="13"/>
      <c r="U31" s="16" t="s">
        <v>112</v>
      </c>
      <c r="V31" s="13" t="s">
        <v>113</v>
      </c>
      <c r="W31" s="19">
        <v>45597</v>
      </c>
      <c r="X31" s="20"/>
      <c r="Y31" s="13">
        <v>1</v>
      </c>
      <c r="Z31" s="13">
        <v>1</v>
      </c>
      <c r="AA31" s="13" t="s">
        <v>105</v>
      </c>
      <c r="AB31" s="718" t="s">
        <v>725</v>
      </c>
    </row>
    <row r="32" spans="1:42" s="107" customFormat="1" x14ac:dyDescent="0.25">
      <c r="A32" s="2" t="s">
        <v>52</v>
      </c>
      <c r="B32" s="13">
        <v>101305</v>
      </c>
      <c r="C32" s="3">
        <v>3800035743166</v>
      </c>
      <c r="D32" s="85" t="s">
        <v>53</v>
      </c>
      <c r="E32" s="376">
        <v>270</v>
      </c>
      <c r="F32" s="271">
        <f t="shared" si="0"/>
        <v>324</v>
      </c>
      <c r="G32" s="99" t="s">
        <v>109</v>
      </c>
      <c r="H32" s="29">
        <v>2.1</v>
      </c>
      <c r="I32" s="13" t="s">
        <v>99</v>
      </c>
      <c r="J32" s="13" t="s">
        <v>100</v>
      </c>
      <c r="K32" s="13">
        <v>85161080</v>
      </c>
      <c r="L32" s="13" t="s">
        <v>101</v>
      </c>
      <c r="M32" s="13">
        <v>1000</v>
      </c>
      <c r="N32" s="8">
        <v>460</v>
      </c>
      <c r="O32" s="8">
        <v>1000</v>
      </c>
      <c r="P32" s="13"/>
      <c r="Q32" s="3">
        <v>29.5</v>
      </c>
      <c r="R32" s="13">
        <f t="shared" si="4"/>
        <v>26.55</v>
      </c>
      <c r="S32" s="15" t="s">
        <v>107</v>
      </c>
      <c r="T32" s="13"/>
      <c r="U32" s="16" t="s">
        <v>112</v>
      </c>
      <c r="V32" s="13" t="s">
        <v>113</v>
      </c>
      <c r="W32" s="19">
        <v>45597</v>
      </c>
      <c r="X32" s="20"/>
      <c r="Y32" s="13">
        <v>1</v>
      </c>
      <c r="Z32" s="13">
        <v>1</v>
      </c>
      <c r="AA32" s="13" t="s">
        <v>105</v>
      </c>
      <c r="AB32" s="718" t="s">
        <v>725</v>
      </c>
    </row>
    <row r="33" spans="1:42" s="107" customFormat="1" x14ac:dyDescent="0.25">
      <c r="A33" s="2" t="s">
        <v>54</v>
      </c>
      <c r="B33" s="13">
        <v>101306</v>
      </c>
      <c r="C33" s="3">
        <v>3800035743173</v>
      </c>
      <c r="D33" s="85" t="s">
        <v>55</v>
      </c>
      <c r="E33" s="376">
        <v>285</v>
      </c>
      <c r="F33" s="271">
        <f t="shared" si="0"/>
        <v>342</v>
      </c>
      <c r="G33" s="99" t="s">
        <v>109</v>
      </c>
      <c r="H33" s="29">
        <v>2.1</v>
      </c>
      <c r="I33" s="13" t="s">
        <v>99</v>
      </c>
      <c r="J33" s="13" t="s">
        <v>100</v>
      </c>
      <c r="K33" s="13">
        <v>85161080</v>
      </c>
      <c r="L33" s="13" t="s">
        <v>101</v>
      </c>
      <c r="M33" s="13">
        <v>1165</v>
      </c>
      <c r="N33" s="8">
        <v>460</v>
      </c>
      <c r="O33" s="8">
        <v>1165</v>
      </c>
      <c r="P33" s="13"/>
      <c r="Q33" s="3">
        <v>33</v>
      </c>
      <c r="R33" s="13">
        <f t="shared" si="4"/>
        <v>29.7</v>
      </c>
      <c r="S33" s="15" t="s">
        <v>107</v>
      </c>
      <c r="T33" s="13"/>
      <c r="U33" s="16" t="s">
        <v>112</v>
      </c>
      <c r="V33" s="13" t="s">
        <v>113</v>
      </c>
      <c r="W33" s="19">
        <v>45597</v>
      </c>
      <c r="X33" s="20"/>
      <c r="Y33" s="13">
        <v>1</v>
      </c>
      <c r="Z33" s="13">
        <v>1</v>
      </c>
      <c r="AA33" s="13" t="s">
        <v>105</v>
      </c>
      <c r="AB33" s="718" t="s">
        <v>725</v>
      </c>
    </row>
    <row r="34" spans="1:42" s="107" customFormat="1" x14ac:dyDescent="0.25">
      <c r="A34" s="2" t="s">
        <v>56</v>
      </c>
      <c r="B34" s="13">
        <v>101310</v>
      </c>
      <c r="C34" s="9">
        <v>3800035767704</v>
      </c>
      <c r="D34" s="85" t="s">
        <v>57</v>
      </c>
      <c r="E34" s="376">
        <v>465</v>
      </c>
      <c r="F34" s="271">
        <f t="shared" si="0"/>
        <v>558</v>
      </c>
      <c r="G34" s="99" t="s">
        <v>109</v>
      </c>
      <c r="H34" s="29">
        <v>2.1</v>
      </c>
      <c r="I34" s="13" t="s">
        <v>99</v>
      </c>
      <c r="J34" s="13" t="s">
        <v>100</v>
      </c>
      <c r="K34" s="13">
        <v>85161080</v>
      </c>
      <c r="L34" s="13" t="s">
        <v>101</v>
      </c>
      <c r="M34" s="13">
        <v>1015</v>
      </c>
      <c r="N34" s="8">
        <v>586</v>
      </c>
      <c r="O34" s="8">
        <v>1015</v>
      </c>
      <c r="P34" s="12"/>
      <c r="Q34" s="95">
        <v>51</v>
      </c>
      <c r="R34" s="13">
        <f t="shared" si="4"/>
        <v>45.9</v>
      </c>
      <c r="S34" s="15" t="s">
        <v>107</v>
      </c>
      <c r="T34" s="12"/>
      <c r="U34" s="16" t="s">
        <v>112</v>
      </c>
      <c r="V34" s="13" t="s">
        <v>113</v>
      </c>
      <c r="W34" s="19">
        <v>45597</v>
      </c>
      <c r="X34" s="20"/>
      <c r="Y34" s="13">
        <v>1</v>
      </c>
      <c r="Z34" s="13">
        <v>1</v>
      </c>
      <c r="AA34" s="13" t="s">
        <v>105</v>
      </c>
      <c r="AB34" s="718" t="s">
        <v>725</v>
      </c>
    </row>
    <row r="35" spans="1:42" s="107" customFormat="1" ht="14.4" thickBot="1" x14ac:dyDescent="0.3">
      <c r="A35" s="2" t="s">
        <v>58</v>
      </c>
      <c r="B35" s="13">
        <v>101311</v>
      </c>
      <c r="C35" s="9">
        <v>3800035767711</v>
      </c>
      <c r="D35" s="85" t="s">
        <v>59</v>
      </c>
      <c r="E35" s="377">
        <v>545</v>
      </c>
      <c r="F35" s="272">
        <f t="shared" si="0"/>
        <v>654</v>
      </c>
      <c r="G35" s="313" t="s">
        <v>109</v>
      </c>
      <c r="H35" s="29">
        <v>2.1</v>
      </c>
      <c r="I35" s="13" t="s">
        <v>99</v>
      </c>
      <c r="J35" s="13" t="s">
        <v>100</v>
      </c>
      <c r="K35" s="13">
        <v>85161080</v>
      </c>
      <c r="L35" s="13" t="s">
        <v>101</v>
      </c>
      <c r="M35" s="13">
        <v>1255</v>
      </c>
      <c r="N35" s="8">
        <v>586</v>
      </c>
      <c r="O35" s="8">
        <v>1255</v>
      </c>
      <c r="P35" s="12"/>
      <c r="Q35" s="95">
        <v>56</v>
      </c>
      <c r="R35" s="13">
        <f t="shared" si="4"/>
        <v>50.4</v>
      </c>
      <c r="S35" s="15" t="s">
        <v>107</v>
      </c>
      <c r="T35" s="12"/>
      <c r="U35" s="16" t="s">
        <v>112</v>
      </c>
      <c r="V35" s="13" t="s">
        <v>113</v>
      </c>
      <c r="W35" s="19">
        <v>45597</v>
      </c>
      <c r="X35" s="20"/>
      <c r="Y35" s="13">
        <v>1</v>
      </c>
      <c r="Z35" s="13">
        <v>1</v>
      </c>
      <c r="AA35" s="13" t="s">
        <v>105</v>
      </c>
      <c r="AB35" s="718" t="s">
        <v>725</v>
      </c>
    </row>
    <row r="36" spans="1:42" s="139" customFormat="1" ht="14.4" thickBot="1" x14ac:dyDescent="0.3">
      <c r="A36" s="116"/>
      <c r="B36" s="130"/>
      <c r="C36" s="119"/>
      <c r="D36" s="117" t="s">
        <v>60</v>
      </c>
      <c r="E36" s="433"/>
      <c r="F36" s="434"/>
      <c r="G36" s="120"/>
      <c r="H36" s="387"/>
      <c r="I36" s="121"/>
      <c r="J36" s="121"/>
      <c r="K36" s="121"/>
      <c r="L36" s="121"/>
      <c r="M36" s="127"/>
      <c r="N36" s="1105"/>
      <c r="O36" s="1105"/>
      <c r="P36" s="127"/>
      <c r="Q36" s="123"/>
      <c r="R36" s="123"/>
      <c r="S36" s="127"/>
      <c r="T36" s="127"/>
      <c r="U36" s="129"/>
      <c r="V36" s="130"/>
      <c r="W36" s="126"/>
      <c r="X36" s="126"/>
      <c r="Y36" s="127"/>
      <c r="Z36" s="127"/>
      <c r="AA36" s="127"/>
      <c r="AB36" s="719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</row>
    <row r="37" spans="1:42" s="107" customFormat="1" x14ac:dyDescent="0.25">
      <c r="A37" s="43" t="s">
        <v>61</v>
      </c>
      <c r="B37" s="1">
        <v>100033</v>
      </c>
      <c r="C37" s="44">
        <v>3800035768701</v>
      </c>
      <c r="D37" s="43" t="s">
        <v>62</v>
      </c>
      <c r="E37" s="884">
        <v>330</v>
      </c>
      <c r="F37" s="270">
        <f t="shared" si="0"/>
        <v>396</v>
      </c>
      <c r="G37" s="302" t="s">
        <v>109</v>
      </c>
      <c r="H37" s="29">
        <v>2.1</v>
      </c>
      <c r="I37" s="13" t="s">
        <v>99</v>
      </c>
      <c r="J37" s="13" t="s">
        <v>100</v>
      </c>
      <c r="K37" s="13">
        <v>85161080</v>
      </c>
      <c r="L37" s="13" t="s">
        <v>101</v>
      </c>
      <c r="M37" s="13">
        <v>410</v>
      </c>
      <c r="N37" s="8">
        <v>1125</v>
      </c>
      <c r="O37" s="8">
        <v>410</v>
      </c>
      <c r="P37" s="13"/>
      <c r="Q37" s="14">
        <v>32</v>
      </c>
      <c r="R37" s="14">
        <f t="shared" ref="R37:R44" si="5">Q37*0.9</f>
        <v>28.8</v>
      </c>
      <c r="S37" s="15" t="s">
        <v>115</v>
      </c>
      <c r="T37" s="15"/>
      <c r="U37" s="16" t="s">
        <v>112</v>
      </c>
      <c r="V37" s="18" t="s">
        <v>113</v>
      </c>
      <c r="W37" s="19">
        <v>45597</v>
      </c>
      <c r="X37" s="20"/>
      <c r="Y37" s="13">
        <v>1</v>
      </c>
      <c r="Z37" s="13">
        <v>1</v>
      </c>
      <c r="AA37" s="13" t="s">
        <v>105</v>
      </c>
      <c r="AB37" s="718" t="s">
        <v>725</v>
      </c>
    </row>
    <row r="38" spans="1:42" s="107" customFormat="1" x14ac:dyDescent="0.25">
      <c r="A38" s="2" t="s">
        <v>63</v>
      </c>
      <c r="B38" s="18">
        <v>100034</v>
      </c>
      <c r="C38" s="3">
        <v>3800035768718</v>
      </c>
      <c r="D38" s="2" t="s">
        <v>64</v>
      </c>
      <c r="E38" s="885">
        <v>330</v>
      </c>
      <c r="F38" s="271">
        <f t="shared" si="0"/>
        <v>396</v>
      </c>
      <c r="G38" s="99" t="s">
        <v>109</v>
      </c>
      <c r="H38" s="29">
        <v>2.1</v>
      </c>
      <c r="I38" s="13" t="s">
        <v>99</v>
      </c>
      <c r="J38" s="13" t="s">
        <v>100</v>
      </c>
      <c r="K38" s="13">
        <v>85161080</v>
      </c>
      <c r="L38" s="13" t="s">
        <v>101</v>
      </c>
      <c r="M38" s="13">
        <v>410</v>
      </c>
      <c r="N38" s="8">
        <v>1125</v>
      </c>
      <c r="O38" s="8">
        <v>410</v>
      </c>
      <c r="P38" s="13"/>
      <c r="Q38" s="14">
        <v>32</v>
      </c>
      <c r="R38" s="14">
        <f t="shared" si="5"/>
        <v>28.8</v>
      </c>
      <c r="S38" s="15" t="s">
        <v>115</v>
      </c>
      <c r="T38" s="15"/>
      <c r="U38" s="16" t="s">
        <v>112</v>
      </c>
      <c r="V38" s="18" t="s">
        <v>113</v>
      </c>
      <c r="W38" s="19">
        <v>45597</v>
      </c>
      <c r="X38" s="20"/>
      <c r="Y38" s="13">
        <v>1</v>
      </c>
      <c r="Z38" s="13">
        <v>1</v>
      </c>
      <c r="AA38" s="13" t="s">
        <v>105</v>
      </c>
      <c r="AB38" s="718" t="s">
        <v>725</v>
      </c>
    </row>
    <row r="39" spans="1:42" s="107" customFormat="1" x14ac:dyDescent="0.25">
      <c r="A39" s="2" t="s">
        <v>65</v>
      </c>
      <c r="B39" s="18">
        <v>100035</v>
      </c>
      <c r="C39" s="3">
        <v>3800035768756</v>
      </c>
      <c r="D39" s="2" t="s">
        <v>66</v>
      </c>
      <c r="E39" s="885">
        <v>420</v>
      </c>
      <c r="F39" s="271">
        <f t="shared" si="0"/>
        <v>504</v>
      </c>
      <c r="G39" s="99" t="s">
        <v>109</v>
      </c>
      <c r="H39" s="29">
        <v>2.1</v>
      </c>
      <c r="I39" s="13" t="s">
        <v>99</v>
      </c>
      <c r="J39" s="13" t="s">
        <v>100</v>
      </c>
      <c r="K39" s="13">
        <v>85161080</v>
      </c>
      <c r="L39" s="13" t="s">
        <v>101</v>
      </c>
      <c r="M39" s="13">
        <v>484</v>
      </c>
      <c r="N39" s="8">
        <v>1170</v>
      </c>
      <c r="O39" s="8">
        <v>484</v>
      </c>
      <c r="P39" s="13"/>
      <c r="Q39" s="14">
        <v>42.5</v>
      </c>
      <c r="R39" s="14">
        <f t="shared" si="5"/>
        <v>38.25</v>
      </c>
      <c r="S39" s="15" t="s">
        <v>115</v>
      </c>
      <c r="T39" s="15"/>
      <c r="U39" s="16" t="s">
        <v>112</v>
      </c>
      <c r="V39" s="18" t="s">
        <v>113</v>
      </c>
      <c r="W39" s="19">
        <v>45597</v>
      </c>
      <c r="X39" s="20"/>
      <c r="Y39" s="13">
        <v>1</v>
      </c>
      <c r="Z39" s="13">
        <v>1</v>
      </c>
      <c r="AA39" s="13" t="s">
        <v>105</v>
      </c>
      <c r="AB39" s="718" t="s">
        <v>725</v>
      </c>
    </row>
    <row r="40" spans="1:42" s="107" customFormat="1" x14ac:dyDescent="0.25">
      <c r="A40" s="2" t="s">
        <v>67</v>
      </c>
      <c r="B40" s="18">
        <v>100036</v>
      </c>
      <c r="C40" s="3">
        <v>3800035768763</v>
      </c>
      <c r="D40" s="2" t="s">
        <v>68</v>
      </c>
      <c r="E40" s="885">
        <v>420</v>
      </c>
      <c r="F40" s="271">
        <f t="shared" si="0"/>
        <v>504</v>
      </c>
      <c r="G40" s="99" t="s">
        <v>109</v>
      </c>
      <c r="H40" s="29">
        <v>2.1</v>
      </c>
      <c r="I40" s="13" t="s">
        <v>99</v>
      </c>
      <c r="J40" s="13" t="s">
        <v>100</v>
      </c>
      <c r="K40" s="13">
        <v>85161080</v>
      </c>
      <c r="L40" s="13" t="s">
        <v>101</v>
      </c>
      <c r="M40" s="13">
        <v>484</v>
      </c>
      <c r="N40" s="8">
        <v>1170</v>
      </c>
      <c r="O40" s="8">
        <v>484</v>
      </c>
      <c r="P40" s="13"/>
      <c r="Q40" s="14">
        <v>42.5</v>
      </c>
      <c r="R40" s="14">
        <f t="shared" si="5"/>
        <v>38.25</v>
      </c>
      <c r="S40" s="15" t="s">
        <v>115</v>
      </c>
      <c r="T40" s="15"/>
      <c r="U40" s="16" t="s">
        <v>112</v>
      </c>
      <c r="V40" s="18" t="s">
        <v>113</v>
      </c>
      <c r="W40" s="19">
        <v>45597</v>
      </c>
      <c r="X40" s="20"/>
      <c r="Y40" s="13">
        <v>1</v>
      </c>
      <c r="Z40" s="13">
        <v>1</v>
      </c>
      <c r="AA40" s="13" t="s">
        <v>105</v>
      </c>
      <c r="AB40" s="718" t="s">
        <v>725</v>
      </c>
    </row>
    <row r="41" spans="1:42" s="96" customFormat="1" x14ac:dyDescent="0.25">
      <c r="A41" s="997" t="s">
        <v>961</v>
      </c>
      <c r="B41" s="13">
        <v>100037</v>
      </c>
      <c r="C41" s="3">
        <v>3800035768510</v>
      </c>
      <c r="D41" s="997" t="s">
        <v>69</v>
      </c>
      <c r="E41" s="1180">
        <v>540</v>
      </c>
      <c r="F41" s="271">
        <f t="shared" si="0"/>
        <v>648</v>
      </c>
      <c r="G41" s="99" t="s">
        <v>109</v>
      </c>
      <c r="H41" s="29">
        <v>2.1</v>
      </c>
      <c r="I41" s="13" t="s">
        <v>99</v>
      </c>
      <c r="J41" s="13" t="s">
        <v>100</v>
      </c>
      <c r="K41" s="13">
        <v>85161080</v>
      </c>
      <c r="L41" s="13" t="s">
        <v>101</v>
      </c>
      <c r="M41" s="13">
        <v>586</v>
      </c>
      <c r="N41" s="8">
        <v>1015</v>
      </c>
      <c r="O41" s="8">
        <v>600</v>
      </c>
      <c r="P41" s="13"/>
      <c r="Q41" s="14">
        <v>61.5</v>
      </c>
      <c r="R41" s="14">
        <f t="shared" si="5"/>
        <v>55.35</v>
      </c>
      <c r="S41" s="15" t="s">
        <v>115</v>
      </c>
      <c r="T41" s="15"/>
      <c r="U41" s="16" t="s">
        <v>112</v>
      </c>
      <c r="V41" s="18" t="s">
        <v>113</v>
      </c>
      <c r="W41" s="19">
        <v>45597</v>
      </c>
      <c r="X41" s="20"/>
      <c r="Y41" s="13">
        <v>1</v>
      </c>
      <c r="Z41" s="13">
        <v>1</v>
      </c>
      <c r="AA41" s="13" t="s">
        <v>105</v>
      </c>
      <c r="AB41" s="1181" t="s">
        <v>725</v>
      </c>
    </row>
    <row r="42" spans="1:42" s="96" customFormat="1" x14ac:dyDescent="0.25">
      <c r="A42" s="997" t="s">
        <v>962</v>
      </c>
      <c r="B42" s="13">
        <v>100038</v>
      </c>
      <c r="C42" s="3">
        <v>3800035768626</v>
      </c>
      <c r="D42" s="997" t="s">
        <v>70</v>
      </c>
      <c r="E42" s="1180">
        <v>540</v>
      </c>
      <c r="F42" s="271">
        <f t="shared" si="0"/>
        <v>648</v>
      </c>
      <c r="G42" s="99" t="s">
        <v>109</v>
      </c>
      <c r="H42" s="29">
        <v>2.1</v>
      </c>
      <c r="I42" s="13" t="s">
        <v>99</v>
      </c>
      <c r="J42" s="13" t="s">
        <v>100</v>
      </c>
      <c r="K42" s="13">
        <v>85161080</v>
      </c>
      <c r="L42" s="13" t="s">
        <v>101</v>
      </c>
      <c r="M42" s="13">
        <v>586</v>
      </c>
      <c r="N42" s="8">
        <v>1015</v>
      </c>
      <c r="O42" s="8">
        <v>600</v>
      </c>
      <c r="P42" s="13"/>
      <c r="Q42" s="14">
        <v>61.5</v>
      </c>
      <c r="R42" s="14">
        <f t="shared" si="5"/>
        <v>55.35</v>
      </c>
      <c r="S42" s="15" t="s">
        <v>115</v>
      </c>
      <c r="T42" s="15"/>
      <c r="U42" s="16" t="s">
        <v>112</v>
      </c>
      <c r="V42" s="18" t="s">
        <v>113</v>
      </c>
      <c r="W42" s="19">
        <v>45597</v>
      </c>
      <c r="X42" s="20"/>
      <c r="Y42" s="13">
        <v>1</v>
      </c>
      <c r="Z42" s="13">
        <v>1</v>
      </c>
      <c r="AA42" s="13" t="s">
        <v>105</v>
      </c>
      <c r="AB42" s="1181" t="s">
        <v>725</v>
      </c>
    </row>
    <row r="43" spans="1:42" s="96" customFormat="1" x14ac:dyDescent="0.25">
      <c r="A43" s="997" t="s">
        <v>963</v>
      </c>
      <c r="B43" s="13">
        <v>100039</v>
      </c>
      <c r="C43" s="3">
        <v>3800035768312</v>
      </c>
      <c r="D43" s="997" t="s">
        <v>71</v>
      </c>
      <c r="E43" s="1180">
        <v>620</v>
      </c>
      <c r="F43" s="271">
        <f t="shared" si="0"/>
        <v>744</v>
      </c>
      <c r="G43" s="99" t="s">
        <v>109</v>
      </c>
      <c r="H43" s="29">
        <v>2.1</v>
      </c>
      <c r="I43" s="13" t="s">
        <v>99</v>
      </c>
      <c r="J43" s="13" t="s">
        <v>100</v>
      </c>
      <c r="K43" s="13">
        <v>85161080</v>
      </c>
      <c r="L43" s="13" t="s">
        <v>101</v>
      </c>
      <c r="M43" s="13">
        <v>586</v>
      </c>
      <c r="N43" s="8">
        <v>1255</v>
      </c>
      <c r="O43" s="8">
        <v>600</v>
      </c>
      <c r="P43" s="13"/>
      <c r="Q43" s="14">
        <v>73</v>
      </c>
      <c r="R43" s="14">
        <f t="shared" si="5"/>
        <v>65.7</v>
      </c>
      <c r="S43" s="15" t="s">
        <v>115</v>
      </c>
      <c r="T43" s="15"/>
      <c r="U43" s="16" t="s">
        <v>112</v>
      </c>
      <c r="V43" s="18" t="s">
        <v>113</v>
      </c>
      <c r="W43" s="19">
        <v>45597</v>
      </c>
      <c r="X43" s="20"/>
      <c r="Y43" s="13">
        <v>1</v>
      </c>
      <c r="Z43" s="13">
        <v>1</v>
      </c>
      <c r="AA43" s="13" t="s">
        <v>105</v>
      </c>
      <c r="AB43" s="1181" t="s">
        <v>725</v>
      </c>
    </row>
    <row r="44" spans="1:42" s="96" customFormat="1" ht="14.4" thickBot="1" x14ac:dyDescent="0.3">
      <c r="A44" s="1182" t="s">
        <v>964</v>
      </c>
      <c r="B44" s="36">
        <v>100040</v>
      </c>
      <c r="C44" s="60">
        <v>3800035768794</v>
      </c>
      <c r="D44" s="1182" t="s">
        <v>72</v>
      </c>
      <c r="E44" s="1180">
        <v>620</v>
      </c>
      <c r="F44" s="271">
        <f t="shared" si="0"/>
        <v>744</v>
      </c>
      <c r="G44" s="1183" t="s">
        <v>109</v>
      </c>
      <c r="H44" s="1184">
        <v>2.1</v>
      </c>
      <c r="I44" s="1185" t="s">
        <v>99</v>
      </c>
      <c r="J44" s="1185" t="s">
        <v>100</v>
      </c>
      <c r="K44" s="1185">
        <v>85161080</v>
      </c>
      <c r="L44" s="1185" t="s">
        <v>101</v>
      </c>
      <c r="M44" s="1185">
        <v>586</v>
      </c>
      <c r="N44" s="1186">
        <v>1255</v>
      </c>
      <c r="O44" s="1186">
        <v>600</v>
      </c>
      <c r="P44" s="1185"/>
      <c r="Q44" s="1187">
        <v>73</v>
      </c>
      <c r="R44" s="1187">
        <f t="shared" si="5"/>
        <v>65.7</v>
      </c>
      <c r="S44" s="1188" t="s">
        <v>115</v>
      </c>
      <c r="T44" s="15"/>
      <c r="U44" s="1189" t="s">
        <v>112</v>
      </c>
      <c r="V44" s="1190" t="s">
        <v>113</v>
      </c>
      <c r="W44" s="19">
        <v>45597</v>
      </c>
      <c r="X44" s="1191"/>
      <c r="Y44" s="1185">
        <v>1</v>
      </c>
      <c r="Z44" s="1185">
        <v>1</v>
      </c>
      <c r="AA44" s="1185" t="s">
        <v>105</v>
      </c>
      <c r="AB44" s="1192" t="s">
        <v>725</v>
      </c>
    </row>
    <row r="45" spans="1:42" s="139" customFormat="1" ht="14.4" thickBot="1" x14ac:dyDescent="0.3">
      <c r="A45" s="116"/>
      <c r="B45" s="130"/>
      <c r="C45" s="119"/>
      <c r="D45" s="117" t="s">
        <v>1245</v>
      </c>
      <c r="E45" s="433"/>
      <c r="F45" s="434"/>
      <c r="G45" s="120"/>
      <c r="H45" s="387"/>
      <c r="I45" s="121"/>
      <c r="J45" s="121"/>
      <c r="K45" s="121"/>
      <c r="L45" s="121"/>
      <c r="M45" s="127"/>
      <c r="N45" s="1105"/>
      <c r="O45" s="1105"/>
      <c r="P45" s="127"/>
      <c r="Q45" s="123"/>
      <c r="R45" s="123"/>
      <c r="S45" s="127"/>
      <c r="T45" s="849"/>
      <c r="U45" s="129"/>
      <c r="V45" s="130"/>
      <c r="W45" s="126"/>
      <c r="X45" s="126"/>
      <c r="Y45" s="127"/>
      <c r="Z45" s="127"/>
      <c r="AA45" s="127"/>
      <c r="AB45" s="719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</row>
    <row r="46" spans="1:42" s="1429" customFormat="1" x14ac:dyDescent="0.25">
      <c r="A46" s="1422" t="s">
        <v>1246</v>
      </c>
      <c r="B46" s="1505">
        <v>100332</v>
      </c>
      <c r="C46" s="1505">
        <v>3800035738926</v>
      </c>
      <c r="D46" s="1422" t="s">
        <v>1247</v>
      </c>
      <c r="E46" s="1506">
        <v>330</v>
      </c>
      <c r="F46" s="1507">
        <f t="shared" ref="F46:F53" si="6">E46*1.2</f>
        <v>396</v>
      </c>
      <c r="G46" s="1508" t="s">
        <v>109</v>
      </c>
      <c r="H46" s="1509">
        <v>2.1</v>
      </c>
      <c r="I46" s="1421" t="s">
        <v>99</v>
      </c>
      <c r="J46" s="1421" t="s">
        <v>100</v>
      </c>
      <c r="K46" s="1421">
        <v>85161080</v>
      </c>
      <c r="L46" s="1421" t="s">
        <v>101</v>
      </c>
      <c r="M46" s="1421">
        <v>410</v>
      </c>
      <c r="N46" s="1426">
        <v>1125</v>
      </c>
      <c r="O46" s="1426">
        <v>410</v>
      </c>
      <c r="P46" s="1421"/>
      <c r="Q46" s="1510">
        <v>32</v>
      </c>
      <c r="R46" s="1510">
        <f t="shared" ref="R46:R53" si="7">Q46*0.9</f>
        <v>28.8</v>
      </c>
      <c r="S46" s="1553" t="s">
        <v>115</v>
      </c>
      <c r="T46" s="1511" t="s">
        <v>114</v>
      </c>
      <c r="U46" s="1556" t="s">
        <v>112</v>
      </c>
      <c r="V46" s="1512" t="s">
        <v>113</v>
      </c>
      <c r="W46" s="1410">
        <v>45597</v>
      </c>
      <c r="X46" s="1513"/>
      <c r="Y46" s="1421">
        <v>1</v>
      </c>
      <c r="Z46" s="1421">
        <v>1</v>
      </c>
      <c r="AA46" s="1421" t="s">
        <v>105</v>
      </c>
      <c r="AB46" s="1514" t="s">
        <v>725</v>
      </c>
    </row>
    <row r="47" spans="1:42" s="1429" customFormat="1" x14ac:dyDescent="0.25">
      <c r="A47" s="1398" t="s">
        <v>1248</v>
      </c>
      <c r="B47" s="1399">
        <v>100333</v>
      </c>
      <c r="C47" s="1399">
        <v>3800035738933</v>
      </c>
      <c r="D47" s="1398" t="s">
        <v>1249</v>
      </c>
      <c r="E47" s="1401">
        <v>330</v>
      </c>
      <c r="F47" s="1402">
        <f t="shared" si="6"/>
        <v>396</v>
      </c>
      <c r="G47" s="1515" t="s">
        <v>109</v>
      </c>
      <c r="H47" s="1516">
        <v>2.1</v>
      </c>
      <c r="I47" s="1405" t="s">
        <v>99</v>
      </c>
      <c r="J47" s="1405" t="s">
        <v>100</v>
      </c>
      <c r="K47" s="1405">
        <v>85161080</v>
      </c>
      <c r="L47" s="1405" t="s">
        <v>101</v>
      </c>
      <c r="M47" s="1405">
        <v>410</v>
      </c>
      <c r="N47" s="1406">
        <v>1125</v>
      </c>
      <c r="O47" s="1406">
        <v>410</v>
      </c>
      <c r="P47" s="1405"/>
      <c r="Q47" s="1407">
        <v>32</v>
      </c>
      <c r="R47" s="1407">
        <f t="shared" si="7"/>
        <v>28.8</v>
      </c>
      <c r="S47" s="1554" t="s">
        <v>115</v>
      </c>
      <c r="T47" s="1517" t="s">
        <v>114</v>
      </c>
      <c r="U47" s="1557" t="s">
        <v>112</v>
      </c>
      <c r="V47" s="1518" t="s">
        <v>113</v>
      </c>
      <c r="W47" s="1410">
        <v>45597</v>
      </c>
      <c r="X47" s="1411"/>
      <c r="Y47" s="1405">
        <v>1</v>
      </c>
      <c r="Z47" s="1405">
        <v>1</v>
      </c>
      <c r="AA47" s="1405" t="s">
        <v>105</v>
      </c>
      <c r="AB47" s="1412" t="s">
        <v>725</v>
      </c>
    </row>
    <row r="48" spans="1:42" s="1429" customFormat="1" x14ac:dyDescent="0.25">
      <c r="A48" s="1398" t="s">
        <v>1250</v>
      </c>
      <c r="B48" s="1399">
        <v>100498</v>
      </c>
      <c r="C48" s="1399">
        <v>3800035739374</v>
      </c>
      <c r="D48" s="1398" t="s">
        <v>1251</v>
      </c>
      <c r="E48" s="1401">
        <v>420</v>
      </c>
      <c r="F48" s="1402">
        <f t="shared" si="6"/>
        <v>504</v>
      </c>
      <c r="G48" s="1515" t="s">
        <v>109</v>
      </c>
      <c r="H48" s="1516">
        <v>2.1</v>
      </c>
      <c r="I48" s="1405" t="s">
        <v>99</v>
      </c>
      <c r="J48" s="1405" t="s">
        <v>100</v>
      </c>
      <c r="K48" s="1405">
        <v>85161080</v>
      </c>
      <c r="L48" s="1405" t="s">
        <v>101</v>
      </c>
      <c r="M48" s="1405">
        <v>484</v>
      </c>
      <c r="N48" s="1406">
        <v>1170</v>
      </c>
      <c r="O48" s="1406">
        <v>484</v>
      </c>
      <c r="P48" s="1405"/>
      <c r="Q48" s="1407">
        <v>42.5</v>
      </c>
      <c r="R48" s="1407">
        <f t="shared" si="7"/>
        <v>38.25</v>
      </c>
      <c r="S48" s="1554" t="s">
        <v>115</v>
      </c>
      <c r="T48" s="1517" t="s">
        <v>114</v>
      </c>
      <c r="U48" s="1557" t="s">
        <v>112</v>
      </c>
      <c r="V48" s="1518" t="s">
        <v>113</v>
      </c>
      <c r="W48" s="1410">
        <v>45597</v>
      </c>
      <c r="X48" s="1411"/>
      <c r="Y48" s="1405">
        <v>1</v>
      </c>
      <c r="Z48" s="1405">
        <v>1</v>
      </c>
      <c r="AA48" s="1405" t="s">
        <v>105</v>
      </c>
      <c r="AB48" s="1412" t="s">
        <v>725</v>
      </c>
    </row>
    <row r="49" spans="1:42" s="1429" customFormat="1" x14ac:dyDescent="0.25">
      <c r="A49" s="1398" t="s">
        <v>1252</v>
      </c>
      <c r="B49" s="1399">
        <v>100499</v>
      </c>
      <c r="C49" s="1399">
        <v>3800035739381</v>
      </c>
      <c r="D49" s="1398" t="s">
        <v>1253</v>
      </c>
      <c r="E49" s="1401">
        <v>420</v>
      </c>
      <c r="F49" s="1402">
        <f t="shared" si="6"/>
        <v>504</v>
      </c>
      <c r="G49" s="1515" t="s">
        <v>109</v>
      </c>
      <c r="H49" s="1516">
        <v>2.1</v>
      </c>
      <c r="I49" s="1405" t="s">
        <v>99</v>
      </c>
      <c r="J49" s="1405" t="s">
        <v>100</v>
      </c>
      <c r="K49" s="1405">
        <v>85161080</v>
      </c>
      <c r="L49" s="1405" t="s">
        <v>101</v>
      </c>
      <c r="M49" s="1405">
        <v>484</v>
      </c>
      <c r="N49" s="1406">
        <v>1170</v>
      </c>
      <c r="O49" s="1406">
        <v>484</v>
      </c>
      <c r="P49" s="1405"/>
      <c r="Q49" s="1407">
        <v>42.5</v>
      </c>
      <c r="R49" s="1407">
        <f t="shared" si="7"/>
        <v>38.25</v>
      </c>
      <c r="S49" s="1554" t="s">
        <v>115</v>
      </c>
      <c r="T49" s="1517" t="s">
        <v>114</v>
      </c>
      <c r="U49" s="1557" t="s">
        <v>112</v>
      </c>
      <c r="V49" s="1518" t="s">
        <v>113</v>
      </c>
      <c r="W49" s="1410">
        <v>45597</v>
      </c>
      <c r="X49" s="1411"/>
      <c r="Y49" s="1405">
        <v>1</v>
      </c>
      <c r="Z49" s="1405">
        <v>1</v>
      </c>
      <c r="AA49" s="1405" t="s">
        <v>105</v>
      </c>
      <c r="AB49" s="1412" t="s">
        <v>725</v>
      </c>
    </row>
    <row r="50" spans="1:42" s="1429" customFormat="1" x14ac:dyDescent="0.25">
      <c r="A50" s="1519" t="s">
        <v>1254</v>
      </c>
      <c r="B50" s="1399">
        <v>100506</v>
      </c>
      <c r="C50" s="1399">
        <v>3800035739398</v>
      </c>
      <c r="D50" s="1519" t="s">
        <v>1255</v>
      </c>
      <c r="E50" s="1401">
        <v>540</v>
      </c>
      <c r="F50" s="1402">
        <f t="shared" si="6"/>
        <v>648</v>
      </c>
      <c r="G50" s="1515" t="s">
        <v>109</v>
      </c>
      <c r="H50" s="1516">
        <v>2.1</v>
      </c>
      <c r="I50" s="1405" t="s">
        <v>99</v>
      </c>
      <c r="J50" s="1405" t="s">
        <v>100</v>
      </c>
      <c r="K50" s="1405">
        <v>85161080</v>
      </c>
      <c r="L50" s="1405" t="s">
        <v>101</v>
      </c>
      <c r="M50" s="1405">
        <v>586</v>
      </c>
      <c r="N50" s="1406">
        <v>1015</v>
      </c>
      <c r="O50" s="1406">
        <v>600</v>
      </c>
      <c r="P50" s="1405"/>
      <c r="Q50" s="1407">
        <v>61.5</v>
      </c>
      <c r="R50" s="1407">
        <f t="shared" si="7"/>
        <v>55.35</v>
      </c>
      <c r="S50" s="1554" t="s">
        <v>115</v>
      </c>
      <c r="T50" s="1517" t="s">
        <v>114</v>
      </c>
      <c r="U50" s="1557" t="s">
        <v>112</v>
      </c>
      <c r="V50" s="1518" t="s">
        <v>113</v>
      </c>
      <c r="W50" s="1410">
        <v>45597</v>
      </c>
      <c r="X50" s="1411"/>
      <c r="Y50" s="1405">
        <v>1</v>
      </c>
      <c r="Z50" s="1405">
        <v>1</v>
      </c>
      <c r="AA50" s="1405" t="s">
        <v>105</v>
      </c>
      <c r="AB50" s="1412" t="s">
        <v>725</v>
      </c>
    </row>
    <row r="51" spans="1:42" s="1429" customFormat="1" x14ac:dyDescent="0.25">
      <c r="A51" s="1519" t="s">
        <v>1256</v>
      </c>
      <c r="B51" s="1399">
        <v>100507</v>
      </c>
      <c r="C51" s="1399">
        <v>3800035739404</v>
      </c>
      <c r="D51" s="1519" t="s">
        <v>1257</v>
      </c>
      <c r="E51" s="1401">
        <v>540</v>
      </c>
      <c r="F51" s="1402">
        <f t="shared" si="6"/>
        <v>648</v>
      </c>
      <c r="G51" s="1515" t="s">
        <v>109</v>
      </c>
      <c r="H51" s="1516">
        <v>2.1</v>
      </c>
      <c r="I51" s="1405" t="s">
        <v>99</v>
      </c>
      <c r="J51" s="1405" t="s">
        <v>100</v>
      </c>
      <c r="K51" s="1405">
        <v>85161080</v>
      </c>
      <c r="L51" s="1405" t="s">
        <v>101</v>
      </c>
      <c r="M51" s="1405">
        <v>586</v>
      </c>
      <c r="N51" s="1406">
        <v>1015</v>
      </c>
      <c r="O51" s="1406">
        <v>600</v>
      </c>
      <c r="P51" s="1405"/>
      <c r="Q51" s="1407">
        <v>61.5</v>
      </c>
      <c r="R51" s="1407">
        <f t="shared" si="7"/>
        <v>55.35</v>
      </c>
      <c r="S51" s="1554" t="s">
        <v>115</v>
      </c>
      <c r="T51" s="1517" t="s">
        <v>114</v>
      </c>
      <c r="U51" s="1557" t="s">
        <v>112</v>
      </c>
      <c r="V51" s="1518" t="s">
        <v>113</v>
      </c>
      <c r="W51" s="1410">
        <v>45597</v>
      </c>
      <c r="X51" s="1411"/>
      <c r="Y51" s="1405">
        <v>1</v>
      </c>
      <c r="Z51" s="1405">
        <v>1</v>
      </c>
      <c r="AA51" s="1405" t="s">
        <v>105</v>
      </c>
      <c r="AB51" s="1412" t="s">
        <v>725</v>
      </c>
    </row>
    <row r="52" spans="1:42" s="1429" customFormat="1" x14ac:dyDescent="0.25">
      <c r="A52" s="1519" t="s">
        <v>1258</v>
      </c>
      <c r="B52" s="1399">
        <v>100508</v>
      </c>
      <c r="C52" s="1399">
        <v>3800035739411</v>
      </c>
      <c r="D52" s="1519" t="s">
        <v>1259</v>
      </c>
      <c r="E52" s="1401">
        <v>620</v>
      </c>
      <c r="F52" s="1402">
        <f t="shared" si="6"/>
        <v>744</v>
      </c>
      <c r="G52" s="1515" t="s">
        <v>109</v>
      </c>
      <c r="H52" s="1516">
        <v>2.1</v>
      </c>
      <c r="I52" s="1405" t="s">
        <v>99</v>
      </c>
      <c r="J52" s="1405" t="s">
        <v>100</v>
      </c>
      <c r="K52" s="1405">
        <v>85161080</v>
      </c>
      <c r="L52" s="1405" t="s">
        <v>101</v>
      </c>
      <c r="M52" s="1405">
        <v>586</v>
      </c>
      <c r="N52" s="1406">
        <v>1255</v>
      </c>
      <c r="O52" s="1406">
        <v>600</v>
      </c>
      <c r="P52" s="1405"/>
      <c r="Q52" s="1407">
        <v>73</v>
      </c>
      <c r="R52" s="1407">
        <f t="shared" si="7"/>
        <v>65.7</v>
      </c>
      <c r="S52" s="1554" t="s">
        <v>115</v>
      </c>
      <c r="T52" s="1517" t="s">
        <v>114</v>
      </c>
      <c r="U52" s="1557" t="s">
        <v>112</v>
      </c>
      <c r="V52" s="1518" t="s">
        <v>113</v>
      </c>
      <c r="W52" s="1410">
        <v>45597</v>
      </c>
      <c r="X52" s="1411"/>
      <c r="Y52" s="1405">
        <v>1</v>
      </c>
      <c r="Z52" s="1405">
        <v>1</v>
      </c>
      <c r="AA52" s="1405" t="s">
        <v>105</v>
      </c>
      <c r="AB52" s="1412" t="s">
        <v>725</v>
      </c>
    </row>
    <row r="53" spans="1:42" s="1429" customFormat="1" ht="14.4" thickBot="1" x14ac:dyDescent="0.3">
      <c r="A53" s="1470" t="s">
        <v>1260</v>
      </c>
      <c r="B53" s="1520">
        <v>100509</v>
      </c>
      <c r="C53" s="1520">
        <v>3800035739428</v>
      </c>
      <c r="D53" s="1470" t="s">
        <v>1261</v>
      </c>
      <c r="E53" s="1521">
        <v>620</v>
      </c>
      <c r="F53" s="1522">
        <f t="shared" si="6"/>
        <v>744</v>
      </c>
      <c r="G53" s="1523" t="s">
        <v>109</v>
      </c>
      <c r="H53" s="1524">
        <v>2.1</v>
      </c>
      <c r="I53" s="1414" t="s">
        <v>99</v>
      </c>
      <c r="J53" s="1414" t="s">
        <v>100</v>
      </c>
      <c r="K53" s="1414">
        <v>85161080</v>
      </c>
      <c r="L53" s="1414" t="s">
        <v>101</v>
      </c>
      <c r="M53" s="1414">
        <v>586</v>
      </c>
      <c r="N53" s="1525">
        <v>1255</v>
      </c>
      <c r="O53" s="1525">
        <v>600</v>
      </c>
      <c r="P53" s="1414"/>
      <c r="Q53" s="1526">
        <v>73</v>
      </c>
      <c r="R53" s="1526">
        <f t="shared" si="7"/>
        <v>65.7</v>
      </c>
      <c r="S53" s="1555" t="s">
        <v>115</v>
      </c>
      <c r="T53" s="1527" t="s">
        <v>114</v>
      </c>
      <c r="U53" s="1558" t="s">
        <v>112</v>
      </c>
      <c r="V53" s="1528" t="s">
        <v>113</v>
      </c>
      <c r="W53" s="1410">
        <v>45597</v>
      </c>
      <c r="X53" s="1529"/>
      <c r="Y53" s="1414">
        <v>1</v>
      </c>
      <c r="Z53" s="1414">
        <v>1</v>
      </c>
      <c r="AA53" s="1414" t="s">
        <v>105</v>
      </c>
      <c r="AB53" s="1530" t="s">
        <v>725</v>
      </c>
    </row>
    <row r="54" spans="1:42" s="139" customFormat="1" ht="14.4" thickBot="1" x14ac:dyDescent="0.3">
      <c r="A54" s="116"/>
      <c r="B54" s="130"/>
      <c r="C54" s="119"/>
      <c r="D54" s="117" t="s">
        <v>73</v>
      </c>
      <c r="E54" s="433"/>
      <c r="F54" s="434"/>
      <c r="G54" s="120"/>
      <c r="H54" s="387"/>
      <c r="I54" s="121"/>
      <c r="J54" s="121"/>
      <c r="K54" s="121"/>
      <c r="L54" s="121"/>
      <c r="M54" s="127"/>
      <c r="N54" s="1105"/>
      <c r="O54" s="1105"/>
      <c r="P54" s="127"/>
      <c r="Q54" s="123"/>
      <c r="R54" s="123"/>
      <c r="S54" s="127"/>
      <c r="T54" s="136"/>
      <c r="U54" s="129"/>
      <c r="V54" s="130"/>
      <c r="W54" s="126"/>
      <c r="X54" s="126"/>
      <c r="Y54" s="127"/>
      <c r="Z54" s="127"/>
      <c r="AA54" s="127"/>
      <c r="AB54" s="719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</row>
    <row r="55" spans="1:42" s="107" customFormat="1" x14ac:dyDescent="0.25">
      <c r="A55" s="2" t="s">
        <v>74</v>
      </c>
      <c r="B55" s="13">
        <v>101300</v>
      </c>
      <c r="C55" s="3">
        <v>3800035767896</v>
      </c>
      <c r="D55" s="85" t="s">
        <v>75</v>
      </c>
      <c r="E55" s="376">
        <v>340</v>
      </c>
      <c r="F55" s="271">
        <f t="shared" si="0"/>
        <v>408</v>
      </c>
      <c r="G55" s="99" t="s">
        <v>109</v>
      </c>
      <c r="H55" s="29">
        <v>2.1</v>
      </c>
      <c r="I55" s="13" t="s">
        <v>99</v>
      </c>
      <c r="J55" s="13" t="s">
        <v>100</v>
      </c>
      <c r="K55" s="13">
        <v>85161080</v>
      </c>
      <c r="L55" s="13" t="s">
        <v>101</v>
      </c>
      <c r="M55" s="13">
        <v>825</v>
      </c>
      <c r="N55" s="8">
        <v>460</v>
      </c>
      <c r="O55" s="8">
        <v>825</v>
      </c>
      <c r="P55" s="12"/>
      <c r="Q55" s="9">
        <v>28.5</v>
      </c>
      <c r="R55" s="13">
        <f t="shared" ref="R55:R58" si="8">Q55*0.9</f>
        <v>25.650000000000002</v>
      </c>
      <c r="S55" s="15" t="s">
        <v>111</v>
      </c>
      <c r="T55" s="12"/>
      <c r="U55" s="16" t="s">
        <v>112</v>
      </c>
      <c r="V55" s="13" t="s">
        <v>113</v>
      </c>
      <c r="W55" s="19">
        <v>45597</v>
      </c>
      <c r="X55" s="20"/>
      <c r="Y55" s="13">
        <v>1</v>
      </c>
      <c r="Z55" s="13">
        <v>1</v>
      </c>
      <c r="AA55" s="13" t="s">
        <v>105</v>
      </c>
      <c r="AB55" s="718" t="s">
        <v>725</v>
      </c>
    </row>
    <row r="56" spans="1:42" s="107" customFormat="1" x14ac:dyDescent="0.25">
      <c r="A56" s="2" t="s">
        <v>76</v>
      </c>
      <c r="B56" s="13">
        <v>101301</v>
      </c>
      <c r="C56" s="9">
        <v>3800035767926</v>
      </c>
      <c r="D56" s="85" t="s">
        <v>77</v>
      </c>
      <c r="E56" s="376">
        <v>450</v>
      </c>
      <c r="F56" s="271">
        <f t="shared" si="0"/>
        <v>540</v>
      </c>
      <c r="G56" s="99" t="s">
        <v>109</v>
      </c>
      <c r="H56" s="29">
        <v>2.1</v>
      </c>
      <c r="I56" s="13" t="s">
        <v>99</v>
      </c>
      <c r="J56" s="13" t="s">
        <v>100</v>
      </c>
      <c r="K56" s="13">
        <v>85161080</v>
      </c>
      <c r="L56" s="13" t="s">
        <v>101</v>
      </c>
      <c r="M56" s="13">
        <v>1165</v>
      </c>
      <c r="N56" s="8">
        <v>460</v>
      </c>
      <c r="O56" s="8">
        <v>1165</v>
      </c>
      <c r="P56" s="12"/>
      <c r="Q56" s="9">
        <v>41.5</v>
      </c>
      <c r="R56" s="13">
        <f t="shared" si="8"/>
        <v>37.35</v>
      </c>
      <c r="S56" s="15" t="s">
        <v>111</v>
      </c>
      <c r="T56" s="12"/>
      <c r="U56" s="16" t="s">
        <v>112</v>
      </c>
      <c r="V56" s="13" t="s">
        <v>113</v>
      </c>
      <c r="W56" s="19">
        <v>45597</v>
      </c>
      <c r="X56" s="20"/>
      <c r="Y56" s="13">
        <v>1</v>
      </c>
      <c r="Z56" s="13">
        <v>1</v>
      </c>
      <c r="AA56" s="13" t="s">
        <v>105</v>
      </c>
      <c r="AB56" s="718" t="s">
        <v>725</v>
      </c>
    </row>
    <row r="57" spans="1:42" s="107" customFormat="1" x14ac:dyDescent="0.25">
      <c r="A57" s="2" t="s">
        <v>78</v>
      </c>
      <c r="B57" s="13">
        <v>101302</v>
      </c>
      <c r="C57" s="9">
        <v>3800035767964</v>
      </c>
      <c r="D57" s="85" t="s">
        <v>79</v>
      </c>
      <c r="E57" s="376">
        <v>680</v>
      </c>
      <c r="F57" s="271">
        <f t="shared" si="0"/>
        <v>816</v>
      </c>
      <c r="G57" s="99" t="s">
        <v>109</v>
      </c>
      <c r="H57" s="29">
        <v>2.1</v>
      </c>
      <c r="I57" s="13" t="s">
        <v>99</v>
      </c>
      <c r="J57" s="13" t="s">
        <v>100</v>
      </c>
      <c r="K57" s="13">
        <v>85161080</v>
      </c>
      <c r="L57" s="13" t="s">
        <v>101</v>
      </c>
      <c r="M57" s="13">
        <v>1015</v>
      </c>
      <c r="N57" s="8">
        <v>586</v>
      </c>
      <c r="O57" s="8">
        <v>1015</v>
      </c>
      <c r="P57" s="12"/>
      <c r="Q57" s="9">
        <v>59</v>
      </c>
      <c r="R57" s="13">
        <f t="shared" si="8"/>
        <v>53.1</v>
      </c>
      <c r="S57" s="15" t="s">
        <v>111</v>
      </c>
      <c r="T57" s="12"/>
      <c r="U57" s="16" t="s">
        <v>112</v>
      </c>
      <c r="V57" s="13" t="s">
        <v>113</v>
      </c>
      <c r="W57" s="19">
        <v>45597</v>
      </c>
      <c r="X57" s="20"/>
      <c r="Y57" s="13">
        <v>1</v>
      </c>
      <c r="Z57" s="13">
        <v>1</v>
      </c>
      <c r="AA57" s="13" t="s">
        <v>105</v>
      </c>
      <c r="AB57" s="718" t="s">
        <v>725</v>
      </c>
    </row>
    <row r="58" spans="1:42" s="107" customFormat="1" ht="14.4" thickBot="1" x14ac:dyDescent="0.3">
      <c r="A58" s="2" t="s">
        <v>80</v>
      </c>
      <c r="B58" s="13">
        <v>101303</v>
      </c>
      <c r="C58" s="9">
        <v>3800035767971</v>
      </c>
      <c r="D58" s="85" t="s">
        <v>81</v>
      </c>
      <c r="E58" s="377">
        <v>820</v>
      </c>
      <c r="F58" s="272">
        <f t="shared" si="0"/>
        <v>984</v>
      </c>
      <c r="G58" s="313" t="s">
        <v>109</v>
      </c>
      <c r="H58" s="29">
        <v>2.1</v>
      </c>
      <c r="I58" s="13" t="s">
        <v>99</v>
      </c>
      <c r="J58" s="13" t="s">
        <v>100</v>
      </c>
      <c r="K58" s="13">
        <v>85161080</v>
      </c>
      <c r="L58" s="13" t="s">
        <v>101</v>
      </c>
      <c r="M58" s="13">
        <v>1255</v>
      </c>
      <c r="N58" s="8">
        <v>586</v>
      </c>
      <c r="O58" s="8">
        <v>1255</v>
      </c>
      <c r="P58" s="12"/>
      <c r="Q58" s="9">
        <v>67</v>
      </c>
      <c r="R58" s="13">
        <f t="shared" si="8"/>
        <v>60.300000000000004</v>
      </c>
      <c r="S58" s="15" t="s">
        <v>111</v>
      </c>
      <c r="T58" s="12"/>
      <c r="U58" s="16" t="s">
        <v>112</v>
      </c>
      <c r="V58" s="13" t="s">
        <v>113</v>
      </c>
      <c r="W58" s="19">
        <v>45597</v>
      </c>
      <c r="X58" s="20"/>
      <c r="Y58" s="13">
        <v>1</v>
      </c>
      <c r="Z58" s="13">
        <v>1</v>
      </c>
      <c r="AA58" s="13" t="s">
        <v>105</v>
      </c>
      <c r="AB58" s="718" t="s">
        <v>725</v>
      </c>
    </row>
    <row r="59" spans="1:42" s="115" customFormat="1" ht="14.4" thickBot="1" x14ac:dyDescent="0.3">
      <c r="A59" s="116"/>
      <c r="B59" s="851"/>
      <c r="C59" s="844"/>
      <c r="D59" s="845" t="s">
        <v>82</v>
      </c>
      <c r="E59" s="435"/>
      <c r="F59" s="434"/>
      <c r="G59" s="120"/>
      <c r="H59" s="387"/>
      <c r="I59" s="121"/>
      <c r="J59" s="121"/>
      <c r="K59" s="121"/>
      <c r="L59" s="121"/>
      <c r="M59" s="127"/>
      <c r="N59" s="1105"/>
      <c r="O59" s="1105"/>
      <c r="P59" s="127"/>
      <c r="Q59" s="696"/>
      <c r="R59" s="696"/>
      <c r="S59" s="127"/>
      <c r="T59" s="127"/>
      <c r="U59" s="129"/>
      <c r="V59" s="130"/>
      <c r="W59" s="126"/>
      <c r="X59" s="126"/>
      <c r="Y59" s="127"/>
      <c r="Z59" s="127"/>
      <c r="AA59" s="127"/>
      <c r="AB59" s="719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</row>
    <row r="60" spans="1:42" s="107" customFormat="1" x14ac:dyDescent="0.25">
      <c r="A60" s="403" t="s">
        <v>548</v>
      </c>
      <c r="B60" s="1">
        <v>100063</v>
      </c>
      <c r="C60" s="1549" t="s">
        <v>549</v>
      </c>
      <c r="D60" s="1545" t="s">
        <v>550</v>
      </c>
      <c r="E60" s="885">
        <v>400</v>
      </c>
      <c r="F60" s="281">
        <f t="shared" si="0"/>
        <v>480</v>
      </c>
      <c r="G60" s="76" t="s">
        <v>139</v>
      </c>
      <c r="H60" s="76" t="s">
        <v>139</v>
      </c>
      <c r="I60" s="13" t="s">
        <v>99</v>
      </c>
      <c r="J60" s="492" t="s">
        <v>100</v>
      </c>
      <c r="K60" s="13">
        <v>84191900</v>
      </c>
      <c r="L60" s="492" t="s">
        <v>101</v>
      </c>
      <c r="M60" s="691">
        <v>460</v>
      </c>
      <c r="N60" s="1107">
        <v>835</v>
      </c>
      <c r="O60" s="1108">
        <v>460</v>
      </c>
      <c r="P60" s="692"/>
      <c r="Q60" s="14">
        <v>35.5</v>
      </c>
      <c r="R60" s="698">
        <f>Q60*0.9</f>
        <v>31.95</v>
      </c>
      <c r="S60" s="693" t="s">
        <v>115</v>
      </c>
      <c r="T60" s="693"/>
      <c r="U60" s="1542" t="s">
        <v>112</v>
      </c>
      <c r="V60" s="694" t="s">
        <v>113</v>
      </c>
      <c r="W60" s="19">
        <v>45597</v>
      </c>
      <c r="X60" s="20"/>
      <c r="Y60" s="691">
        <v>1</v>
      </c>
      <c r="Z60" s="691">
        <v>1</v>
      </c>
      <c r="AA60" s="691" t="s">
        <v>105</v>
      </c>
      <c r="AB60" s="720" t="s">
        <v>725</v>
      </c>
    </row>
    <row r="61" spans="1:42" s="107" customFormat="1" x14ac:dyDescent="0.25">
      <c r="A61" s="85" t="s">
        <v>551</v>
      </c>
      <c r="B61" s="18">
        <v>100064</v>
      </c>
      <c r="C61" s="1550" t="s">
        <v>552</v>
      </c>
      <c r="D61" s="1546" t="s">
        <v>553</v>
      </c>
      <c r="E61" s="885">
        <v>450</v>
      </c>
      <c r="F61" s="281">
        <f t="shared" si="0"/>
        <v>540</v>
      </c>
      <c r="G61" s="76" t="s">
        <v>139</v>
      </c>
      <c r="H61" s="76" t="s">
        <v>139</v>
      </c>
      <c r="I61" s="13" t="s">
        <v>99</v>
      </c>
      <c r="J61" s="492" t="s">
        <v>100</v>
      </c>
      <c r="K61" s="13">
        <v>84191900</v>
      </c>
      <c r="L61" s="492" t="s">
        <v>101</v>
      </c>
      <c r="M61" s="691">
        <v>460</v>
      </c>
      <c r="N61" s="1107">
        <v>1005</v>
      </c>
      <c r="O61" s="1108">
        <v>460</v>
      </c>
      <c r="P61" s="692"/>
      <c r="Q61" s="14">
        <v>43.6</v>
      </c>
      <c r="R61" s="698">
        <f>Q61*0.9</f>
        <v>39.24</v>
      </c>
      <c r="S61" s="693" t="s">
        <v>115</v>
      </c>
      <c r="T61" s="693"/>
      <c r="U61" s="1543" t="s">
        <v>112</v>
      </c>
      <c r="V61" s="694" t="s">
        <v>113</v>
      </c>
      <c r="W61" s="19">
        <v>45597</v>
      </c>
      <c r="X61" s="20"/>
      <c r="Y61" s="691">
        <v>1</v>
      </c>
      <c r="Z61" s="691">
        <v>1</v>
      </c>
      <c r="AA61" s="691" t="s">
        <v>105</v>
      </c>
      <c r="AB61" s="720" t="s">
        <v>725</v>
      </c>
    </row>
    <row r="62" spans="1:42" s="107" customFormat="1" x14ac:dyDescent="0.25">
      <c r="A62" s="85" t="s">
        <v>554</v>
      </c>
      <c r="B62" s="18">
        <v>100065</v>
      </c>
      <c r="C62" s="1550" t="s">
        <v>555</v>
      </c>
      <c r="D62" s="1546" t="s">
        <v>556</v>
      </c>
      <c r="E62" s="885">
        <v>480</v>
      </c>
      <c r="F62" s="281">
        <f t="shared" si="0"/>
        <v>576</v>
      </c>
      <c r="G62" s="76" t="s">
        <v>139</v>
      </c>
      <c r="H62" s="76" t="s">
        <v>139</v>
      </c>
      <c r="I62" s="13" t="s">
        <v>99</v>
      </c>
      <c r="J62" s="492" t="s">
        <v>100</v>
      </c>
      <c r="K62" s="13">
        <v>84191900</v>
      </c>
      <c r="L62" s="492" t="s">
        <v>101</v>
      </c>
      <c r="M62" s="691">
        <v>460</v>
      </c>
      <c r="N62" s="1107">
        <v>1170</v>
      </c>
      <c r="O62" s="1108">
        <v>460</v>
      </c>
      <c r="P62" s="692"/>
      <c r="Q62" s="14">
        <v>47.9</v>
      </c>
      <c r="R62" s="698">
        <f>Q62*0.9</f>
        <v>43.11</v>
      </c>
      <c r="S62" s="693" t="s">
        <v>115</v>
      </c>
      <c r="T62" s="693"/>
      <c r="U62" s="1543" t="s">
        <v>112</v>
      </c>
      <c r="V62" s="694" t="s">
        <v>113</v>
      </c>
      <c r="W62" s="19">
        <v>45597</v>
      </c>
      <c r="X62" s="20"/>
      <c r="Y62" s="691">
        <v>1</v>
      </c>
      <c r="Z62" s="691">
        <v>1</v>
      </c>
      <c r="AA62" s="691" t="s">
        <v>105</v>
      </c>
      <c r="AB62" s="720" t="s">
        <v>725</v>
      </c>
    </row>
    <row r="63" spans="1:42" s="107" customFormat="1" x14ac:dyDescent="0.25">
      <c r="A63" s="85" t="s">
        <v>543</v>
      </c>
      <c r="B63" s="18">
        <v>101405</v>
      </c>
      <c r="C63" s="363">
        <v>3800035773859</v>
      </c>
      <c r="D63" s="2" t="s">
        <v>83</v>
      </c>
      <c r="E63" s="885">
        <v>680</v>
      </c>
      <c r="F63" s="281">
        <f t="shared" si="0"/>
        <v>816</v>
      </c>
      <c r="G63" s="76" t="s">
        <v>139</v>
      </c>
      <c r="H63" s="76" t="s">
        <v>139</v>
      </c>
      <c r="I63" s="13" t="s">
        <v>99</v>
      </c>
      <c r="J63" s="492" t="s">
        <v>100</v>
      </c>
      <c r="K63" s="13">
        <v>84191900</v>
      </c>
      <c r="L63" s="492" t="s">
        <v>101</v>
      </c>
      <c r="M63" s="691">
        <v>600</v>
      </c>
      <c r="N63" s="1107">
        <v>980</v>
      </c>
      <c r="O63" s="1108">
        <v>600</v>
      </c>
      <c r="P63" s="692"/>
      <c r="Q63" s="695">
        <v>66</v>
      </c>
      <c r="R63" s="699">
        <f>Q63*0.9</f>
        <v>59.4</v>
      </c>
      <c r="S63" s="693" t="s">
        <v>115</v>
      </c>
      <c r="T63" s="693"/>
      <c r="U63" s="1543" t="s">
        <v>112</v>
      </c>
      <c r="V63" s="694" t="s">
        <v>113</v>
      </c>
      <c r="W63" s="19">
        <v>45597</v>
      </c>
      <c r="X63" s="20"/>
      <c r="Y63" s="691">
        <v>1</v>
      </c>
      <c r="Z63" s="691">
        <v>1</v>
      </c>
      <c r="AA63" s="691" t="s">
        <v>105</v>
      </c>
      <c r="AB63" s="720" t="s">
        <v>725</v>
      </c>
    </row>
    <row r="64" spans="1:42" s="107" customFormat="1" x14ac:dyDescent="0.25">
      <c r="A64" s="85" t="s">
        <v>544</v>
      </c>
      <c r="B64" s="18">
        <v>101406</v>
      </c>
      <c r="C64" s="1550" t="s">
        <v>557</v>
      </c>
      <c r="D64" s="2" t="s">
        <v>84</v>
      </c>
      <c r="E64" s="885">
        <v>780</v>
      </c>
      <c r="F64" s="281">
        <f t="shared" si="0"/>
        <v>936</v>
      </c>
      <c r="G64" s="76" t="s">
        <v>139</v>
      </c>
      <c r="H64" s="76" t="s">
        <v>139</v>
      </c>
      <c r="I64" s="13" t="s">
        <v>99</v>
      </c>
      <c r="J64" s="492" t="s">
        <v>100</v>
      </c>
      <c r="K64" s="13">
        <v>84191900</v>
      </c>
      <c r="L64" s="492" t="s">
        <v>101</v>
      </c>
      <c r="M64" s="691">
        <v>600</v>
      </c>
      <c r="N64" s="1107">
        <v>1220</v>
      </c>
      <c r="O64" s="1108">
        <v>600</v>
      </c>
      <c r="P64" s="692"/>
      <c r="Q64" s="695">
        <v>78</v>
      </c>
      <c r="R64" s="699">
        <f>Q64*0.9</f>
        <v>70.2</v>
      </c>
      <c r="S64" s="693" t="s">
        <v>111</v>
      </c>
      <c r="T64" s="693"/>
      <c r="U64" s="1543" t="s">
        <v>112</v>
      </c>
      <c r="V64" s="694" t="s">
        <v>113</v>
      </c>
      <c r="W64" s="19">
        <v>45597</v>
      </c>
      <c r="X64" s="20"/>
      <c r="Y64" s="691">
        <v>1</v>
      </c>
      <c r="Z64" s="691">
        <v>1</v>
      </c>
      <c r="AA64" s="691" t="s">
        <v>105</v>
      </c>
      <c r="AB64" s="720" t="s">
        <v>725</v>
      </c>
    </row>
    <row r="65" spans="1:42" s="107" customFormat="1" ht="14.4" thickBot="1" x14ac:dyDescent="0.3">
      <c r="A65" s="1548" t="s">
        <v>1263</v>
      </c>
      <c r="B65" s="1552">
        <v>110264</v>
      </c>
      <c r="C65" s="1551">
        <v>3800035717822</v>
      </c>
      <c r="D65" s="1547" t="s">
        <v>1262</v>
      </c>
      <c r="E65" s="885">
        <v>67.38</v>
      </c>
      <c r="F65" s="281">
        <f t="shared" ref="F65" si="9">E65*1.2</f>
        <v>80.855999999999995</v>
      </c>
      <c r="G65" s="76" t="s">
        <v>139</v>
      </c>
      <c r="H65" s="76" t="s">
        <v>139</v>
      </c>
      <c r="I65" s="335" t="s">
        <v>99</v>
      </c>
      <c r="J65" s="335" t="s">
        <v>100</v>
      </c>
      <c r="K65" s="335">
        <v>85161080</v>
      </c>
      <c r="L65" s="335" t="s">
        <v>101</v>
      </c>
      <c r="M65" s="691"/>
      <c r="N65" s="1107"/>
      <c r="O65" s="1108"/>
      <c r="P65" s="692"/>
      <c r="Q65" s="695">
        <v>1.5</v>
      </c>
      <c r="R65" s="699">
        <f>Q65*0.9</f>
        <v>1.35</v>
      </c>
      <c r="S65" s="693"/>
      <c r="T65" s="693"/>
      <c r="U65" s="1544" t="s">
        <v>1264</v>
      </c>
      <c r="V65" s="694" t="s">
        <v>137</v>
      </c>
      <c r="W65" s="19">
        <v>45597</v>
      </c>
      <c r="X65" s="20"/>
      <c r="Y65" s="691">
        <v>1</v>
      </c>
      <c r="Z65" s="691">
        <v>1</v>
      </c>
      <c r="AA65" s="691" t="s">
        <v>105</v>
      </c>
      <c r="AB65" s="720" t="s">
        <v>725</v>
      </c>
    </row>
    <row r="66" spans="1:42" s="107" customFormat="1" ht="14.4" thickBot="1" x14ac:dyDescent="0.3">
      <c r="A66" s="1531"/>
      <c r="B66" s="843"/>
      <c r="C66" s="1532"/>
      <c r="D66" s="1533" t="s">
        <v>972</v>
      </c>
      <c r="E66" s="435"/>
      <c r="F66" s="434"/>
      <c r="G66" s="846"/>
      <c r="H66" s="1534"/>
      <c r="I66" s="847"/>
      <c r="J66" s="1535"/>
      <c r="K66" s="847"/>
      <c r="L66" s="1535"/>
      <c r="M66" s="848"/>
      <c r="N66" s="1536"/>
      <c r="O66" s="1109"/>
      <c r="P66" s="1537"/>
      <c r="Q66" s="848"/>
      <c r="R66" s="850"/>
      <c r="S66" s="848"/>
      <c r="T66" s="1537"/>
      <c r="U66" s="1538"/>
      <c r="V66" s="1539"/>
      <c r="W66" s="1540"/>
      <c r="X66" s="1540"/>
      <c r="Y66" s="136"/>
      <c r="Z66" s="136"/>
      <c r="AA66" s="136"/>
      <c r="AB66" s="1541"/>
    </row>
    <row r="67" spans="1:42" s="104" customFormat="1" x14ac:dyDescent="0.25">
      <c r="A67" s="857" t="s">
        <v>957</v>
      </c>
      <c r="B67" s="858">
        <v>100066</v>
      </c>
      <c r="C67" s="901">
        <v>3800035719895</v>
      </c>
      <c r="D67" s="859" t="s">
        <v>997</v>
      </c>
      <c r="E67" s="383">
        <v>425</v>
      </c>
      <c r="F67" s="860">
        <v>504</v>
      </c>
      <c r="G67" s="896" t="s">
        <v>109</v>
      </c>
      <c r="H67" s="1415">
        <v>2.1</v>
      </c>
      <c r="I67" s="861" t="s">
        <v>99</v>
      </c>
      <c r="J67" s="861" t="s">
        <v>100</v>
      </c>
      <c r="K67" s="861">
        <v>85161080</v>
      </c>
      <c r="L67" s="861" t="s">
        <v>101</v>
      </c>
      <c r="M67" s="986">
        <v>300</v>
      </c>
      <c r="N67" s="1110">
        <v>838</v>
      </c>
      <c r="O67" s="1110">
        <v>511</v>
      </c>
      <c r="P67" s="986"/>
      <c r="Q67" s="987">
        <v>27.500000000000004</v>
      </c>
      <c r="R67" s="987">
        <v>25</v>
      </c>
      <c r="S67" s="862" t="s">
        <v>111</v>
      </c>
      <c r="T67" s="882" t="s">
        <v>546</v>
      </c>
      <c r="U67" s="863" t="s">
        <v>103</v>
      </c>
      <c r="V67" s="864" t="s">
        <v>113</v>
      </c>
      <c r="W67" s="865">
        <v>45597</v>
      </c>
      <c r="X67" s="865"/>
      <c r="Y67" s="866">
        <v>1</v>
      </c>
      <c r="Z67" s="866">
        <v>1</v>
      </c>
      <c r="AA67" s="866" t="s">
        <v>105</v>
      </c>
      <c r="AB67" s="867" t="s">
        <v>725</v>
      </c>
    </row>
    <row r="68" spans="1:42" s="104" customFormat="1" x14ac:dyDescent="0.25">
      <c r="A68" s="425" t="s">
        <v>958</v>
      </c>
      <c r="B68" s="868">
        <v>100067</v>
      </c>
      <c r="C68" s="42">
        <v>3800035719901</v>
      </c>
      <c r="D68" s="869" t="s">
        <v>998</v>
      </c>
      <c r="E68" s="381">
        <v>440</v>
      </c>
      <c r="F68" s="870">
        <v>528</v>
      </c>
      <c r="G68" s="897" t="s">
        <v>109</v>
      </c>
      <c r="H68" s="1416">
        <v>2.1</v>
      </c>
      <c r="I68" s="871" t="s">
        <v>99</v>
      </c>
      <c r="J68" s="871" t="s">
        <v>100</v>
      </c>
      <c r="K68" s="871">
        <v>85161080</v>
      </c>
      <c r="L68" s="871" t="s">
        <v>101</v>
      </c>
      <c r="M68" s="866">
        <v>300</v>
      </c>
      <c r="N68" s="1111">
        <v>1033</v>
      </c>
      <c r="O68" s="1111">
        <v>511</v>
      </c>
      <c r="P68" s="866"/>
      <c r="Q68" s="988">
        <v>32.56</v>
      </c>
      <c r="R68" s="988">
        <v>29.6</v>
      </c>
      <c r="S68" s="872" t="s">
        <v>111</v>
      </c>
      <c r="T68" s="55" t="s">
        <v>546</v>
      </c>
      <c r="U68" s="873" t="s">
        <v>103</v>
      </c>
      <c r="V68" s="874" t="s">
        <v>113</v>
      </c>
      <c r="W68" s="865">
        <v>45597</v>
      </c>
      <c r="X68" s="865"/>
      <c r="Y68" s="866">
        <v>1</v>
      </c>
      <c r="Z68" s="866">
        <v>1</v>
      </c>
      <c r="AA68" s="866" t="s">
        <v>105</v>
      </c>
      <c r="AB68" s="867" t="s">
        <v>725</v>
      </c>
    </row>
    <row r="69" spans="1:42" s="104" customFormat="1" ht="14.4" thickBot="1" x14ac:dyDescent="0.3">
      <c r="A69" s="875" t="s">
        <v>959</v>
      </c>
      <c r="B69" s="876">
        <v>100068</v>
      </c>
      <c r="C69" s="902">
        <v>3800035720006</v>
      </c>
      <c r="D69" s="877" t="s">
        <v>960</v>
      </c>
      <c r="E69" s="382">
        <v>480</v>
      </c>
      <c r="F69" s="878">
        <v>576</v>
      </c>
      <c r="G69" s="898" t="s">
        <v>109</v>
      </c>
      <c r="H69" s="1417">
        <v>2.1</v>
      </c>
      <c r="I69" s="779" t="s">
        <v>99</v>
      </c>
      <c r="J69" s="779" t="s">
        <v>100</v>
      </c>
      <c r="K69" s="779">
        <v>85161080</v>
      </c>
      <c r="L69" s="779" t="s">
        <v>101</v>
      </c>
      <c r="M69" s="989">
        <v>300</v>
      </c>
      <c r="N69" s="1112">
        <v>1228</v>
      </c>
      <c r="O69" s="1112">
        <v>511</v>
      </c>
      <c r="P69" s="989"/>
      <c r="Q69" s="990">
        <v>37.950000000000003</v>
      </c>
      <c r="R69" s="990">
        <v>34.5</v>
      </c>
      <c r="S69" s="879" t="s">
        <v>111</v>
      </c>
      <c r="T69" s="883" t="s">
        <v>546</v>
      </c>
      <c r="U69" s="880" t="s">
        <v>103</v>
      </c>
      <c r="V69" s="881" t="s">
        <v>113</v>
      </c>
      <c r="W69" s="865">
        <v>45597</v>
      </c>
      <c r="X69" s="865"/>
      <c r="Y69" s="866">
        <v>1</v>
      </c>
      <c r="Z69" s="866">
        <v>1</v>
      </c>
      <c r="AA69" s="866" t="s">
        <v>105</v>
      </c>
      <c r="AB69" s="867" t="s">
        <v>725</v>
      </c>
    </row>
    <row r="70" spans="1:42" s="115" customFormat="1" ht="14.4" thickBot="1" x14ac:dyDescent="0.3">
      <c r="A70" s="852"/>
      <c r="B70" s="133"/>
      <c r="C70" s="853"/>
      <c r="D70" s="854" t="s">
        <v>85</v>
      </c>
      <c r="E70" s="435"/>
      <c r="F70" s="434"/>
      <c r="G70" s="134"/>
      <c r="H70" s="855"/>
      <c r="I70" s="135"/>
      <c r="J70" s="135"/>
      <c r="K70" s="135"/>
      <c r="L70" s="135"/>
      <c r="M70" s="136"/>
      <c r="N70" s="1113"/>
      <c r="O70" s="1113"/>
      <c r="P70" s="136"/>
      <c r="Q70" s="136"/>
      <c r="R70" s="697"/>
      <c r="S70" s="136"/>
      <c r="T70" s="136"/>
      <c r="U70" s="856"/>
      <c r="V70" s="133"/>
      <c r="W70" s="126"/>
      <c r="X70" s="126"/>
      <c r="Y70" s="127"/>
      <c r="Z70" s="127"/>
      <c r="AA70" s="127"/>
      <c r="AB70" s="719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</row>
    <row r="71" spans="1:42" s="107" customFormat="1" x14ac:dyDescent="0.25">
      <c r="A71" s="2" t="s">
        <v>86</v>
      </c>
      <c r="B71" s="18">
        <v>101109</v>
      </c>
      <c r="C71" s="3">
        <v>3800035713954</v>
      </c>
      <c r="D71" s="85" t="s">
        <v>87</v>
      </c>
      <c r="E71" s="375">
        <v>155</v>
      </c>
      <c r="F71" s="270">
        <f t="shared" si="0"/>
        <v>186</v>
      </c>
      <c r="G71" s="302" t="s">
        <v>109</v>
      </c>
      <c r="H71" s="29">
        <v>2.1</v>
      </c>
      <c r="I71" s="13" t="s">
        <v>99</v>
      </c>
      <c r="J71" s="13" t="s">
        <v>100</v>
      </c>
      <c r="K71" s="13">
        <v>85161080</v>
      </c>
      <c r="L71" s="13" t="s">
        <v>101</v>
      </c>
      <c r="M71" s="13">
        <v>360</v>
      </c>
      <c r="N71" s="8">
        <v>550</v>
      </c>
      <c r="O71" s="8">
        <v>360</v>
      </c>
      <c r="P71" s="33"/>
      <c r="Q71" s="15">
        <v>12</v>
      </c>
      <c r="R71" s="14">
        <f t="shared" ref="R71:R76" si="10">Q71*0.9</f>
        <v>10.8</v>
      </c>
      <c r="S71" s="13" t="s">
        <v>111</v>
      </c>
      <c r="T71" s="13"/>
      <c r="U71" s="16" t="s">
        <v>112</v>
      </c>
      <c r="V71" s="18" t="s">
        <v>116</v>
      </c>
      <c r="W71" s="19">
        <v>45597</v>
      </c>
      <c r="X71" s="20"/>
      <c r="Y71" s="13">
        <v>1</v>
      </c>
      <c r="Z71" s="13">
        <v>1</v>
      </c>
      <c r="AA71" s="13" t="s">
        <v>105</v>
      </c>
      <c r="AB71" s="720" t="s">
        <v>725</v>
      </c>
    </row>
    <row r="72" spans="1:42" s="107" customFormat="1" x14ac:dyDescent="0.25">
      <c r="A72" s="2" t="s">
        <v>88</v>
      </c>
      <c r="B72" s="18">
        <v>101110</v>
      </c>
      <c r="C72" s="3">
        <v>3800035713961</v>
      </c>
      <c r="D72" s="85" t="s">
        <v>89</v>
      </c>
      <c r="E72" s="376">
        <v>170</v>
      </c>
      <c r="F72" s="271">
        <f t="shared" si="0"/>
        <v>204</v>
      </c>
      <c r="G72" s="99" t="s">
        <v>109</v>
      </c>
      <c r="H72" s="29">
        <v>2.1</v>
      </c>
      <c r="I72" s="13" t="s">
        <v>99</v>
      </c>
      <c r="J72" s="13" t="s">
        <v>100</v>
      </c>
      <c r="K72" s="13">
        <v>85161080</v>
      </c>
      <c r="L72" s="13" t="s">
        <v>101</v>
      </c>
      <c r="M72" s="13">
        <v>360</v>
      </c>
      <c r="N72" s="8">
        <v>750</v>
      </c>
      <c r="O72" s="8">
        <v>360</v>
      </c>
      <c r="P72" s="33"/>
      <c r="Q72" s="15">
        <v>16</v>
      </c>
      <c r="R72" s="14">
        <f t="shared" si="10"/>
        <v>14.4</v>
      </c>
      <c r="S72" s="13" t="s">
        <v>111</v>
      </c>
      <c r="T72" s="13"/>
      <c r="U72" s="16" t="s">
        <v>112</v>
      </c>
      <c r="V72" s="18" t="s">
        <v>116</v>
      </c>
      <c r="W72" s="19">
        <v>45597</v>
      </c>
      <c r="X72" s="20"/>
      <c r="Y72" s="13">
        <v>1</v>
      </c>
      <c r="Z72" s="13">
        <v>1</v>
      </c>
      <c r="AA72" s="13" t="s">
        <v>105</v>
      </c>
      <c r="AB72" s="720" t="s">
        <v>725</v>
      </c>
    </row>
    <row r="73" spans="1:42" s="107" customFormat="1" x14ac:dyDescent="0.25">
      <c r="A73" s="2" t="s">
        <v>90</v>
      </c>
      <c r="B73" s="18">
        <v>101115</v>
      </c>
      <c r="C73" s="3">
        <v>3800035713985</v>
      </c>
      <c r="D73" s="85" t="s">
        <v>91</v>
      </c>
      <c r="E73" s="376">
        <v>195</v>
      </c>
      <c r="F73" s="271">
        <f t="shared" si="0"/>
        <v>234</v>
      </c>
      <c r="G73" s="99" t="s">
        <v>109</v>
      </c>
      <c r="H73" s="29">
        <v>2.1</v>
      </c>
      <c r="I73" s="13" t="s">
        <v>99</v>
      </c>
      <c r="J73" s="13" t="s">
        <v>100</v>
      </c>
      <c r="K73" s="13">
        <v>85161080</v>
      </c>
      <c r="L73" s="13" t="s">
        <v>101</v>
      </c>
      <c r="M73" s="13">
        <v>360</v>
      </c>
      <c r="N73" s="8">
        <v>1115</v>
      </c>
      <c r="O73" s="8">
        <v>360</v>
      </c>
      <c r="P73" s="33"/>
      <c r="Q73" s="15">
        <v>23</v>
      </c>
      <c r="R73" s="14">
        <f t="shared" si="10"/>
        <v>20.7</v>
      </c>
      <c r="S73" s="13" t="s">
        <v>111</v>
      </c>
      <c r="T73" s="13"/>
      <c r="U73" s="16" t="s">
        <v>112</v>
      </c>
      <c r="V73" s="18" t="s">
        <v>116</v>
      </c>
      <c r="W73" s="19">
        <v>45597</v>
      </c>
      <c r="X73" s="20"/>
      <c r="Y73" s="13">
        <v>1</v>
      </c>
      <c r="Z73" s="13">
        <v>1</v>
      </c>
      <c r="AA73" s="13" t="s">
        <v>105</v>
      </c>
      <c r="AB73" s="720" t="s">
        <v>725</v>
      </c>
    </row>
    <row r="74" spans="1:42" s="107" customFormat="1" x14ac:dyDescent="0.25">
      <c r="A74" s="2" t="s">
        <v>92</v>
      </c>
      <c r="B74" s="18">
        <v>101120</v>
      </c>
      <c r="C74" s="3">
        <v>3800035713978</v>
      </c>
      <c r="D74" s="85" t="s">
        <v>93</v>
      </c>
      <c r="E74" s="376">
        <v>200</v>
      </c>
      <c r="F74" s="271">
        <f t="shared" si="0"/>
        <v>240</v>
      </c>
      <c r="G74" s="99" t="s">
        <v>109</v>
      </c>
      <c r="H74" s="29">
        <v>2.1</v>
      </c>
      <c r="I74" s="13" t="s">
        <v>99</v>
      </c>
      <c r="J74" s="13" t="s">
        <v>100</v>
      </c>
      <c r="K74" s="13">
        <v>85161080</v>
      </c>
      <c r="L74" s="13" t="s">
        <v>101</v>
      </c>
      <c r="M74" s="13">
        <v>435</v>
      </c>
      <c r="N74" s="8">
        <v>825</v>
      </c>
      <c r="O74" s="8">
        <v>435</v>
      </c>
      <c r="P74" s="33"/>
      <c r="Q74" s="15">
        <v>21</v>
      </c>
      <c r="R74" s="14">
        <f t="shared" si="10"/>
        <v>18.900000000000002</v>
      </c>
      <c r="S74" s="13" t="s">
        <v>111</v>
      </c>
      <c r="T74" s="13"/>
      <c r="U74" s="16" t="s">
        <v>112</v>
      </c>
      <c r="V74" s="18" t="s">
        <v>116</v>
      </c>
      <c r="W74" s="19">
        <v>45597</v>
      </c>
      <c r="X74" s="20"/>
      <c r="Y74" s="13">
        <v>1</v>
      </c>
      <c r="Z74" s="13">
        <v>1</v>
      </c>
      <c r="AA74" s="13" t="s">
        <v>105</v>
      </c>
      <c r="AB74" s="720" t="s">
        <v>725</v>
      </c>
    </row>
    <row r="75" spans="1:42" s="107" customFormat="1" x14ac:dyDescent="0.25">
      <c r="A75" s="2" t="s">
        <v>94</v>
      </c>
      <c r="B75" s="18">
        <v>101125</v>
      </c>
      <c r="C75" s="3">
        <v>3800035713992</v>
      </c>
      <c r="D75" s="85" t="s">
        <v>95</v>
      </c>
      <c r="E75" s="376">
        <v>215</v>
      </c>
      <c r="F75" s="271">
        <f t="shared" si="0"/>
        <v>258</v>
      </c>
      <c r="G75" s="99" t="s">
        <v>109</v>
      </c>
      <c r="H75" s="29">
        <v>2.1</v>
      </c>
      <c r="I75" s="13" t="s">
        <v>99</v>
      </c>
      <c r="J75" s="13" t="s">
        <v>100</v>
      </c>
      <c r="K75" s="13">
        <v>85161080</v>
      </c>
      <c r="L75" s="13" t="s">
        <v>101</v>
      </c>
      <c r="M75" s="13">
        <v>435</v>
      </c>
      <c r="N75" s="8">
        <v>1000</v>
      </c>
      <c r="O75" s="8">
        <v>435</v>
      </c>
      <c r="P75" s="33"/>
      <c r="Q75" s="15">
        <v>24</v>
      </c>
      <c r="R75" s="14">
        <f t="shared" si="10"/>
        <v>21.6</v>
      </c>
      <c r="S75" s="13" t="s">
        <v>111</v>
      </c>
      <c r="T75" s="13"/>
      <c r="U75" s="16" t="s">
        <v>112</v>
      </c>
      <c r="V75" s="18" t="s">
        <v>116</v>
      </c>
      <c r="W75" s="19">
        <v>45597</v>
      </c>
      <c r="X75" s="20"/>
      <c r="Y75" s="13">
        <v>1</v>
      </c>
      <c r="Z75" s="13">
        <v>1</v>
      </c>
      <c r="AA75" s="13" t="s">
        <v>105</v>
      </c>
      <c r="AB75" s="720" t="s">
        <v>725</v>
      </c>
    </row>
    <row r="76" spans="1:42" s="107" customFormat="1" ht="14.4" thickBot="1" x14ac:dyDescent="0.3">
      <c r="A76" s="2" t="s">
        <v>96</v>
      </c>
      <c r="B76" s="18">
        <v>101130</v>
      </c>
      <c r="C76" s="3">
        <v>3800035714029</v>
      </c>
      <c r="D76" s="85" t="s">
        <v>97</v>
      </c>
      <c r="E76" s="377">
        <v>230</v>
      </c>
      <c r="F76" s="272">
        <f t="shared" si="0"/>
        <v>276</v>
      </c>
      <c r="G76" s="313" t="s">
        <v>109</v>
      </c>
      <c r="H76" s="29">
        <v>2.1</v>
      </c>
      <c r="I76" s="13" t="s">
        <v>99</v>
      </c>
      <c r="J76" s="13" t="s">
        <v>100</v>
      </c>
      <c r="K76" s="13">
        <v>85161080</v>
      </c>
      <c r="L76" s="13" t="s">
        <v>101</v>
      </c>
      <c r="M76" s="13">
        <v>435</v>
      </c>
      <c r="N76" s="8">
        <v>1168</v>
      </c>
      <c r="O76" s="8">
        <v>435</v>
      </c>
      <c r="P76" s="33"/>
      <c r="Q76" s="15">
        <v>28</v>
      </c>
      <c r="R76" s="14">
        <f t="shared" si="10"/>
        <v>25.2</v>
      </c>
      <c r="S76" s="13" t="s">
        <v>111</v>
      </c>
      <c r="T76" s="13"/>
      <c r="U76" s="16" t="s">
        <v>112</v>
      </c>
      <c r="V76" s="18" t="s">
        <v>116</v>
      </c>
      <c r="W76" s="19">
        <v>45597</v>
      </c>
      <c r="X76" s="20"/>
      <c r="Y76" s="13">
        <v>1</v>
      </c>
      <c r="Z76" s="13">
        <v>1</v>
      </c>
      <c r="AA76" s="13" t="s">
        <v>105</v>
      </c>
      <c r="AB76" s="720" t="s">
        <v>725</v>
      </c>
    </row>
    <row r="77" spans="1:42" s="146" customFormat="1" ht="30.6" customHeight="1" thickBot="1" x14ac:dyDescent="0.3">
      <c r="A77" s="141"/>
      <c r="B77" s="903"/>
      <c r="C77" s="903"/>
      <c r="D77" s="1060" t="s">
        <v>1189</v>
      </c>
      <c r="E77" s="436"/>
      <c r="F77" s="437"/>
      <c r="G77" s="366"/>
      <c r="H77" s="366"/>
      <c r="I77" s="142"/>
      <c r="J77" s="142"/>
      <c r="K77" s="142"/>
      <c r="L77" s="142"/>
      <c r="M77" s="144"/>
      <c r="N77" s="144"/>
      <c r="O77" s="144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5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</row>
    <row r="78" spans="1:42" s="146" customFormat="1" ht="16.2" thickBot="1" x14ac:dyDescent="0.3">
      <c r="A78" s="147"/>
      <c r="B78" s="154"/>
      <c r="C78" s="150"/>
      <c r="D78" s="1032" t="s">
        <v>118</v>
      </c>
      <c r="E78" s="440"/>
      <c r="F78" s="441">
        <f t="shared" ref="F78:F89" si="11">E78*1.2</f>
        <v>0</v>
      </c>
      <c r="G78" s="367"/>
      <c r="H78" s="389"/>
      <c r="I78" s="151"/>
      <c r="J78" s="151"/>
      <c r="K78" s="151"/>
      <c r="L78" s="151"/>
      <c r="M78" s="148"/>
      <c r="N78" s="1114"/>
      <c r="O78" s="1114"/>
      <c r="P78" s="148"/>
      <c r="Q78" s="152"/>
      <c r="R78" s="152"/>
      <c r="S78" s="148"/>
      <c r="T78" s="148"/>
      <c r="U78" s="153"/>
      <c r="V78" s="154"/>
      <c r="W78" s="155"/>
      <c r="X78" s="155"/>
      <c r="Y78" s="148"/>
      <c r="Z78" s="148"/>
      <c r="AA78" s="148"/>
      <c r="AB78" s="722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</row>
    <row r="79" spans="1:42" s="646" customFormat="1" ht="13.95" customHeight="1" x14ac:dyDescent="0.25">
      <c r="A79" s="403" t="s">
        <v>600</v>
      </c>
      <c r="B79" s="640">
        <v>100595</v>
      </c>
      <c r="C79" s="641">
        <v>3800035707489</v>
      </c>
      <c r="D79" s="406" t="s">
        <v>601</v>
      </c>
      <c r="E79" s="375">
        <v>334</v>
      </c>
      <c r="F79" s="270">
        <f t="shared" si="11"/>
        <v>400.8</v>
      </c>
      <c r="G79" s="773" t="s">
        <v>139</v>
      </c>
      <c r="H79" s="63" t="s">
        <v>139</v>
      </c>
      <c r="I79" s="63" t="s">
        <v>99</v>
      </c>
      <c r="J79" s="642" t="s">
        <v>100</v>
      </c>
      <c r="K79" s="63">
        <v>73101000</v>
      </c>
      <c r="L79" s="640" t="s">
        <v>101</v>
      </c>
      <c r="M79" s="63">
        <v>462</v>
      </c>
      <c r="N79" s="958">
        <v>730</v>
      </c>
      <c r="O79" s="70">
        <v>470</v>
      </c>
      <c r="P79" s="640"/>
      <c r="Q79" s="64">
        <v>29</v>
      </c>
      <c r="R79" s="643">
        <f t="shared" ref="R79:R81" si="12">Q79*0.9</f>
        <v>26.1</v>
      </c>
      <c r="S79" s="65" t="s">
        <v>111</v>
      </c>
      <c r="T79" s="65"/>
      <c r="U79" s="66" t="s">
        <v>103</v>
      </c>
      <c r="V79" s="1" t="s">
        <v>133</v>
      </c>
      <c r="W79" s="525">
        <v>45597</v>
      </c>
      <c r="X79" s="524"/>
      <c r="Y79" s="644">
        <v>1</v>
      </c>
      <c r="Z79" s="645">
        <v>1</v>
      </c>
      <c r="AA79" s="644" t="s">
        <v>105</v>
      </c>
      <c r="AB79" s="742" t="s">
        <v>725</v>
      </c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</row>
    <row r="80" spans="1:42" s="646" customFormat="1" ht="13.95" customHeight="1" x14ac:dyDescent="0.25">
      <c r="A80" s="85" t="s">
        <v>602</v>
      </c>
      <c r="B80" s="492">
        <v>100596</v>
      </c>
      <c r="C80" s="647">
        <v>3800035707496</v>
      </c>
      <c r="D80" s="648" t="s">
        <v>603</v>
      </c>
      <c r="E80" s="376">
        <v>347</v>
      </c>
      <c r="F80" s="271">
        <f t="shared" si="11"/>
        <v>416.4</v>
      </c>
      <c r="G80" s="774" t="s">
        <v>139</v>
      </c>
      <c r="H80" s="13" t="s">
        <v>139</v>
      </c>
      <c r="I80" s="13" t="s">
        <v>99</v>
      </c>
      <c r="J80" s="97" t="s">
        <v>100</v>
      </c>
      <c r="K80" s="13">
        <v>73101000</v>
      </c>
      <c r="L80" s="492" t="s">
        <v>101</v>
      </c>
      <c r="M80" s="13">
        <v>462</v>
      </c>
      <c r="N80" s="917">
        <v>825</v>
      </c>
      <c r="O80" s="8">
        <v>470</v>
      </c>
      <c r="P80" s="492"/>
      <c r="Q80" s="14">
        <v>32</v>
      </c>
      <c r="R80" s="493">
        <f t="shared" si="12"/>
        <v>28.8</v>
      </c>
      <c r="S80" s="15" t="s">
        <v>111</v>
      </c>
      <c r="T80" s="15"/>
      <c r="U80" s="16" t="s">
        <v>103</v>
      </c>
      <c r="V80" s="18" t="s">
        <v>133</v>
      </c>
      <c r="W80" s="19">
        <v>45597</v>
      </c>
      <c r="X80" s="529"/>
      <c r="Y80" s="649">
        <v>1</v>
      </c>
      <c r="Z80" s="650">
        <v>1</v>
      </c>
      <c r="AA80" s="649" t="s">
        <v>105</v>
      </c>
      <c r="AB80" s="743" t="s">
        <v>725</v>
      </c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</row>
    <row r="81" spans="1:42" s="646" customFormat="1" ht="13.95" customHeight="1" thickBot="1" x14ac:dyDescent="0.3">
      <c r="A81" s="426" t="s">
        <v>604</v>
      </c>
      <c r="B81" s="651">
        <v>100597</v>
      </c>
      <c r="C81" s="652">
        <v>3800035707502</v>
      </c>
      <c r="D81" s="653" t="s">
        <v>605</v>
      </c>
      <c r="E81" s="377">
        <v>424</v>
      </c>
      <c r="F81" s="272">
        <f t="shared" si="11"/>
        <v>508.79999999999995</v>
      </c>
      <c r="G81" s="979" t="s">
        <v>139</v>
      </c>
      <c r="H81" s="36" t="s">
        <v>139</v>
      </c>
      <c r="I81" s="36" t="s">
        <v>99</v>
      </c>
      <c r="J81" s="101" t="s">
        <v>100</v>
      </c>
      <c r="K81" s="36">
        <v>73101000</v>
      </c>
      <c r="L81" s="651" t="s">
        <v>101</v>
      </c>
      <c r="M81" s="36">
        <v>462</v>
      </c>
      <c r="N81" s="1115">
        <v>1155</v>
      </c>
      <c r="O81" s="72">
        <v>470</v>
      </c>
      <c r="P81" s="651"/>
      <c r="Q81" s="71">
        <v>42</v>
      </c>
      <c r="R81" s="654">
        <f t="shared" si="12"/>
        <v>37.800000000000004</v>
      </c>
      <c r="S81" s="73" t="s">
        <v>111</v>
      </c>
      <c r="T81" s="73"/>
      <c r="U81" s="74" t="s">
        <v>103</v>
      </c>
      <c r="V81" s="75" t="s">
        <v>133</v>
      </c>
      <c r="W81" s="540">
        <v>45597</v>
      </c>
      <c r="X81" s="539"/>
      <c r="Y81" s="655">
        <v>1</v>
      </c>
      <c r="Z81" s="656">
        <v>1</v>
      </c>
      <c r="AA81" s="655" t="s">
        <v>105</v>
      </c>
      <c r="AB81" s="744" t="s">
        <v>725</v>
      </c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</row>
    <row r="82" spans="1:42" customFormat="1" ht="16.2" thickBot="1" x14ac:dyDescent="0.35">
      <c r="A82" s="4"/>
      <c r="B82" s="28"/>
      <c r="C82" s="6"/>
      <c r="D82" s="7" t="s">
        <v>606</v>
      </c>
      <c r="E82" s="442"/>
      <c r="F82" s="443"/>
      <c r="G82" s="6"/>
      <c r="H82" s="1034"/>
      <c r="I82" s="58"/>
      <c r="J82" s="156"/>
      <c r="K82" s="156"/>
      <c r="L82" s="156">
        <f t="shared" ref="L82" si="13">K82*1.21</f>
        <v>0</v>
      </c>
      <c r="M82" s="22"/>
      <c r="N82" s="1116"/>
      <c r="O82" s="1116"/>
      <c r="P82" s="22"/>
      <c r="Q82" s="25"/>
      <c r="R82" s="25"/>
      <c r="S82" s="25"/>
      <c r="T82" s="25"/>
      <c r="U82" s="23"/>
      <c r="V82" s="25"/>
      <c r="W82" s="26"/>
      <c r="X82" s="27"/>
      <c r="Y82" s="28"/>
      <c r="Z82" s="24"/>
      <c r="AA82" s="157"/>
      <c r="AB82" s="723"/>
    </row>
    <row r="83" spans="1:42" s="107" customFormat="1" x14ac:dyDescent="0.25">
      <c r="A83" s="2" t="s">
        <v>558</v>
      </c>
      <c r="B83" s="91">
        <v>100581</v>
      </c>
      <c r="C83" s="363">
        <v>3800035748635</v>
      </c>
      <c r="D83" s="85" t="s">
        <v>119</v>
      </c>
      <c r="E83" s="376">
        <v>712</v>
      </c>
      <c r="F83" s="271">
        <f t="shared" si="11"/>
        <v>854.4</v>
      </c>
      <c r="G83" s="774" t="s">
        <v>139</v>
      </c>
      <c r="H83" s="13" t="s">
        <v>139</v>
      </c>
      <c r="I83" s="13" t="s">
        <v>99</v>
      </c>
      <c r="J83" s="97" t="s">
        <v>100</v>
      </c>
      <c r="K83" s="63">
        <v>73101000</v>
      </c>
      <c r="L83" s="100" t="s">
        <v>101</v>
      </c>
      <c r="M83" s="13">
        <v>745</v>
      </c>
      <c r="N83" s="8">
        <v>1215</v>
      </c>
      <c r="O83" s="8">
        <v>670</v>
      </c>
      <c r="P83" s="13"/>
      <c r="Q83" s="14">
        <v>43</v>
      </c>
      <c r="R83" s="14">
        <f t="shared" ref="R83:R89" si="14">Q83*0.9</f>
        <v>38.700000000000003</v>
      </c>
      <c r="S83" s="15" t="s">
        <v>115</v>
      </c>
      <c r="T83" s="15"/>
      <c r="U83" s="16" t="s">
        <v>131</v>
      </c>
      <c r="V83" s="18" t="s">
        <v>133</v>
      </c>
      <c r="W83" s="19">
        <v>45597</v>
      </c>
      <c r="X83" s="20"/>
      <c r="Y83" s="13">
        <v>1</v>
      </c>
      <c r="Z83" s="13">
        <v>1</v>
      </c>
      <c r="AA83" s="13" t="s">
        <v>105</v>
      </c>
      <c r="AB83" s="718" t="s">
        <v>725</v>
      </c>
    </row>
    <row r="84" spans="1:42" s="107" customFormat="1" x14ac:dyDescent="0.25">
      <c r="A84" s="2" t="s">
        <v>120</v>
      </c>
      <c r="B84" s="91">
        <v>100604</v>
      </c>
      <c r="C84" s="363">
        <v>3800035769227</v>
      </c>
      <c r="D84" s="85" t="s">
        <v>121</v>
      </c>
      <c r="E84" s="376">
        <v>1020</v>
      </c>
      <c r="F84" s="271">
        <f t="shared" si="11"/>
        <v>1224</v>
      </c>
      <c r="G84" s="774" t="s">
        <v>139</v>
      </c>
      <c r="H84" s="13" t="s">
        <v>139</v>
      </c>
      <c r="I84" s="13" t="s">
        <v>99</v>
      </c>
      <c r="J84" s="97" t="s">
        <v>100</v>
      </c>
      <c r="K84" s="13">
        <v>73101000</v>
      </c>
      <c r="L84" s="100" t="s">
        <v>101</v>
      </c>
      <c r="M84" s="13">
        <v>745</v>
      </c>
      <c r="N84" s="8">
        <v>1595</v>
      </c>
      <c r="O84" s="8">
        <v>670</v>
      </c>
      <c r="P84" s="13"/>
      <c r="Q84" s="14">
        <v>58</v>
      </c>
      <c r="R84" s="14">
        <f t="shared" si="14"/>
        <v>52.2</v>
      </c>
      <c r="S84" s="15" t="s">
        <v>115</v>
      </c>
      <c r="T84" s="15"/>
      <c r="U84" s="16" t="s">
        <v>131</v>
      </c>
      <c r="V84" s="18" t="s">
        <v>133</v>
      </c>
      <c r="W84" s="19">
        <v>45597</v>
      </c>
      <c r="X84" s="20"/>
      <c r="Y84" s="13">
        <v>1</v>
      </c>
      <c r="Z84" s="13">
        <v>1</v>
      </c>
      <c r="AA84" s="13" t="s">
        <v>105</v>
      </c>
      <c r="AB84" s="718" t="s">
        <v>725</v>
      </c>
    </row>
    <row r="85" spans="1:42" s="107" customFormat="1" x14ac:dyDescent="0.25">
      <c r="A85" s="2" t="s">
        <v>559</v>
      </c>
      <c r="B85" s="91">
        <v>100584</v>
      </c>
      <c r="C85" s="363">
        <v>3800035748659</v>
      </c>
      <c r="D85" s="85" t="s">
        <v>122</v>
      </c>
      <c r="E85" s="376">
        <v>1356</v>
      </c>
      <c r="F85" s="271">
        <f t="shared" si="11"/>
        <v>1627.2</v>
      </c>
      <c r="G85" s="774" t="s">
        <v>139</v>
      </c>
      <c r="H85" s="13" t="s">
        <v>139</v>
      </c>
      <c r="I85" s="13" t="s">
        <v>99</v>
      </c>
      <c r="J85" s="97" t="s">
        <v>100</v>
      </c>
      <c r="K85" s="13">
        <v>73090059</v>
      </c>
      <c r="L85" s="100" t="s">
        <v>101</v>
      </c>
      <c r="M85" s="13">
        <v>895</v>
      </c>
      <c r="N85" s="8">
        <v>1755</v>
      </c>
      <c r="O85" s="8">
        <v>810</v>
      </c>
      <c r="P85" s="13"/>
      <c r="Q85" s="14">
        <v>113</v>
      </c>
      <c r="R85" s="14">
        <f t="shared" si="14"/>
        <v>101.7</v>
      </c>
      <c r="S85" s="15" t="s">
        <v>115</v>
      </c>
      <c r="T85" s="15"/>
      <c r="U85" s="16" t="s">
        <v>131</v>
      </c>
      <c r="V85" s="18" t="s">
        <v>133</v>
      </c>
      <c r="W85" s="19">
        <v>45597</v>
      </c>
      <c r="X85" s="20"/>
      <c r="Y85" s="13">
        <v>1</v>
      </c>
      <c r="Z85" s="13">
        <v>1</v>
      </c>
      <c r="AA85" s="13" t="s">
        <v>105</v>
      </c>
      <c r="AB85" s="718" t="s">
        <v>725</v>
      </c>
    </row>
    <row r="86" spans="1:42" s="107" customFormat="1" x14ac:dyDescent="0.25">
      <c r="A86" s="2" t="s">
        <v>123</v>
      </c>
      <c r="B86" s="91">
        <v>100096</v>
      </c>
      <c r="C86" s="363">
        <v>3800035769241</v>
      </c>
      <c r="D86" s="85" t="s">
        <v>949</v>
      </c>
      <c r="E86" s="376">
        <v>1709</v>
      </c>
      <c r="F86" s="271">
        <f t="shared" si="11"/>
        <v>2050.7999999999997</v>
      </c>
      <c r="G86" s="774" t="s">
        <v>139</v>
      </c>
      <c r="H86" s="13" t="s">
        <v>139</v>
      </c>
      <c r="I86" s="13" t="s">
        <v>99</v>
      </c>
      <c r="J86" s="97" t="s">
        <v>100</v>
      </c>
      <c r="K86" s="13">
        <v>73090059</v>
      </c>
      <c r="L86" s="100" t="s">
        <v>101</v>
      </c>
      <c r="M86" s="13">
        <v>1160</v>
      </c>
      <c r="N86" s="8">
        <v>1650</v>
      </c>
      <c r="O86" s="8">
        <v>1050</v>
      </c>
      <c r="P86" s="13"/>
      <c r="Q86" s="14">
        <v>144</v>
      </c>
      <c r="R86" s="14">
        <f t="shared" si="14"/>
        <v>129.6</v>
      </c>
      <c r="S86" s="15" t="s">
        <v>111</v>
      </c>
      <c r="T86" s="15"/>
      <c r="U86" s="16" t="s">
        <v>131</v>
      </c>
      <c r="V86" s="18" t="s">
        <v>133</v>
      </c>
      <c r="W86" s="19">
        <v>45597</v>
      </c>
      <c r="X86" s="20"/>
      <c r="Y86" s="13">
        <v>1</v>
      </c>
      <c r="Z86" s="13">
        <v>1</v>
      </c>
      <c r="AA86" s="13" t="s">
        <v>105</v>
      </c>
      <c r="AB86" s="718" t="s">
        <v>725</v>
      </c>
    </row>
    <row r="87" spans="1:42" s="107" customFormat="1" x14ac:dyDescent="0.25">
      <c r="A87" s="2" t="s">
        <v>124</v>
      </c>
      <c r="B87" s="91">
        <v>100181</v>
      </c>
      <c r="C87" s="363">
        <v>3800035769005</v>
      </c>
      <c r="D87" s="85" t="s">
        <v>950</v>
      </c>
      <c r="E87" s="376">
        <v>1962</v>
      </c>
      <c r="F87" s="271">
        <f t="shared" si="11"/>
        <v>2354.4</v>
      </c>
      <c r="G87" s="774" t="s">
        <v>139</v>
      </c>
      <c r="H87" s="13" t="s">
        <v>139</v>
      </c>
      <c r="I87" s="13" t="s">
        <v>99</v>
      </c>
      <c r="J87" s="97" t="s">
        <v>100</v>
      </c>
      <c r="K87" s="13">
        <v>73090059</v>
      </c>
      <c r="L87" s="100" t="s">
        <v>101</v>
      </c>
      <c r="M87" s="13">
        <v>1160</v>
      </c>
      <c r="N87" s="8">
        <v>2100</v>
      </c>
      <c r="O87" s="8">
        <v>1050</v>
      </c>
      <c r="P87" s="13"/>
      <c r="Q87" s="14">
        <v>186</v>
      </c>
      <c r="R87" s="14">
        <f t="shared" si="14"/>
        <v>167.4</v>
      </c>
      <c r="S87" s="15" t="s">
        <v>111</v>
      </c>
      <c r="T87" s="15"/>
      <c r="U87" s="16" t="s">
        <v>131</v>
      </c>
      <c r="V87" s="18" t="s">
        <v>133</v>
      </c>
      <c r="W87" s="19">
        <v>45597</v>
      </c>
      <c r="X87" s="20"/>
      <c r="Y87" s="13">
        <v>1</v>
      </c>
      <c r="Z87" s="13">
        <v>1</v>
      </c>
      <c r="AA87" s="13" t="s">
        <v>105</v>
      </c>
      <c r="AB87" s="718" t="s">
        <v>725</v>
      </c>
    </row>
    <row r="88" spans="1:42" s="104" customFormat="1" x14ac:dyDescent="0.25">
      <c r="A88" s="41" t="s">
        <v>125</v>
      </c>
      <c r="B88" s="349">
        <v>100146</v>
      </c>
      <c r="C88" s="350">
        <v>8588005815482</v>
      </c>
      <c r="D88" s="425" t="s">
        <v>126</v>
      </c>
      <c r="E88" s="381">
        <v>3308</v>
      </c>
      <c r="F88" s="273">
        <f t="shared" si="11"/>
        <v>3969.6</v>
      </c>
      <c r="G88" s="1033" t="s">
        <v>139</v>
      </c>
      <c r="H88" s="49" t="s">
        <v>139</v>
      </c>
      <c r="I88" s="49" t="s">
        <v>99</v>
      </c>
      <c r="J88" s="361" t="s">
        <v>100</v>
      </c>
      <c r="K88" s="49">
        <v>73090059</v>
      </c>
      <c r="L88" s="362" t="s">
        <v>101</v>
      </c>
      <c r="M88" s="49">
        <v>1380</v>
      </c>
      <c r="N88" s="82">
        <v>2230</v>
      </c>
      <c r="O88" s="82">
        <v>1250</v>
      </c>
      <c r="P88" s="49"/>
      <c r="Q88" s="54">
        <v>300</v>
      </c>
      <c r="R88" s="54">
        <f t="shared" si="14"/>
        <v>270</v>
      </c>
      <c r="S88" s="55" t="s">
        <v>107</v>
      </c>
      <c r="T88" s="55" t="s">
        <v>546</v>
      </c>
      <c r="U88" s="56" t="s">
        <v>131</v>
      </c>
      <c r="V88" s="57" t="s">
        <v>133</v>
      </c>
      <c r="W88" s="50">
        <v>45597</v>
      </c>
      <c r="X88" s="51"/>
      <c r="Y88" s="49">
        <v>1</v>
      </c>
      <c r="Z88" s="49">
        <v>1</v>
      </c>
      <c r="AA88" s="49" t="s">
        <v>105</v>
      </c>
      <c r="AB88" s="724" t="s">
        <v>725</v>
      </c>
    </row>
    <row r="89" spans="1:42" s="104" customFormat="1" ht="14.4" thickBot="1" x14ac:dyDescent="0.3">
      <c r="A89" s="41" t="s">
        <v>127</v>
      </c>
      <c r="B89" s="349">
        <v>100147</v>
      </c>
      <c r="C89" s="350">
        <v>3800035736373</v>
      </c>
      <c r="D89" s="425" t="s">
        <v>545</v>
      </c>
      <c r="E89" s="382">
        <v>4465</v>
      </c>
      <c r="F89" s="274">
        <f t="shared" si="11"/>
        <v>5358</v>
      </c>
      <c r="G89" s="1033" t="s">
        <v>139</v>
      </c>
      <c r="H89" s="49" t="s">
        <v>139</v>
      </c>
      <c r="I89" s="49" t="s">
        <v>99</v>
      </c>
      <c r="J89" s="361" t="s">
        <v>100</v>
      </c>
      <c r="K89" s="364">
        <v>73090059</v>
      </c>
      <c r="L89" s="362" t="s">
        <v>101</v>
      </c>
      <c r="M89" s="49">
        <v>1545</v>
      </c>
      <c r="N89" s="82">
        <v>2260</v>
      </c>
      <c r="O89" s="82">
        <v>1400</v>
      </c>
      <c r="P89" s="49"/>
      <c r="Q89" s="54">
        <v>395</v>
      </c>
      <c r="R89" s="54">
        <f t="shared" si="14"/>
        <v>355.5</v>
      </c>
      <c r="S89" s="55" t="s">
        <v>107</v>
      </c>
      <c r="T89" s="55" t="s">
        <v>546</v>
      </c>
      <c r="U89" s="56" t="s">
        <v>131</v>
      </c>
      <c r="V89" s="57" t="s">
        <v>133</v>
      </c>
      <c r="W89" s="50">
        <v>45597</v>
      </c>
      <c r="X89" s="51"/>
      <c r="Y89" s="49">
        <v>1</v>
      </c>
      <c r="Z89" s="49">
        <v>1</v>
      </c>
      <c r="AA89" s="49" t="s">
        <v>105</v>
      </c>
      <c r="AB89" s="724" t="s">
        <v>725</v>
      </c>
    </row>
    <row r="90" spans="1:42" s="1098" customFormat="1" ht="31.95" customHeight="1" thickBot="1" x14ac:dyDescent="0.35">
      <c r="A90" s="1091"/>
      <c r="B90" s="1092"/>
      <c r="C90" s="1092"/>
      <c r="D90" s="1060" t="s">
        <v>1211</v>
      </c>
      <c r="E90" s="1093"/>
      <c r="F90" s="1094"/>
      <c r="G90" s="1095"/>
      <c r="H90" s="1095"/>
      <c r="I90" s="1096"/>
      <c r="J90" s="1096"/>
      <c r="K90" s="1096"/>
      <c r="L90" s="1096"/>
      <c r="M90" s="1096"/>
      <c r="N90" s="1095"/>
      <c r="O90" s="1095"/>
      <c r="P90" s="1096"/>
      <c r="Q90" s="1096"/>
      <c r="R90" s="1096"/>
      <c r="S90" s="1096"/>
      <c r="T90" s="1096"/>
      <c r="U90" s="1096"/>
      <c r="V90" s="1096"/>
      <c r="W90" s="1096"/>
      <c r="X90" s="1096"/>
      <c r="Y90" s="1096"/>
      <c r="Z90" s="1096"/>
      <c r="AA90" s="1096"/>
      <c r="AB90" s="1097"/>
    </row>
    <row r="91" spans="1:42" s="963" customFormat="1" ht="16.2" thickBot="1" x14ac:dyDescent="0.35">
      <c r="A91" s="4"/>
      <c r="B91" s="4"/>
      <c r="C91" s="27"/>
      <c r="D91" s="7" t="s">
        <v>130</v>
      </c>
      <c r="E91" s="7"/>
      <c r="F91" s="702"/>
      <c r="G91" s="1324"/>
      <c r="H91" s="820"/>
      <c r="I91" s="821"/>
      <c r="J91" s="22"/>
      <c r="K91" s="22"/>
      <c r="L91" s="22"/>
      <c r="M91" s="22"/>
      <c r="N91" s="1117"/>
      <c r="O91" s="1117"/>
      <c r="P91" s="25"/>
      <c r="Q91" s="25"/>
      <c r="R91" s="23"/>
      <c r="S91" s="23"/>
      <c r="T91" s="25"/>
      <c r="U91" s="25"/>
      <c r="V91" s="26"/>
      <c r="W91" s="27"/>
      <c r="X91" s="28"/>
      <c r="Y91" s="24"/>
      <c r="Z91" s="24"/>
      <c r="AA91" s="822"/>
      <c r="AB91" s="1485"/>
    </row>
    <row r="92" spans="1:42" s="96" customFormat="1" x14ac:dyDescent="0.25">
      <c r="A92" s="663" t="s">
        <v>1212</v>
      </c>
      <c r="B92" s="492">
        <v>500702</v>
      </c>
      <c r="C92" s="1493">
        <v>8588005821032</v>
      </c>
      <c r="D92" s="648" t="s">
        <v>1213</v>
      </c>
      <c r="E92" s="376">
        <v>720</v>
      </c>
      <c r="F92" s="1296">
        <f t="shared" ref="F92:F96" si="15">E92*1.2</f>
        <v>864</v>
      </c>
      <c r="G92" s="1494" t="s">
        <v>139</v>
      </c>
      <c r="H92" s="492" t="s">
        <v>139</v>
      </c>
      <c r="I92" s="492" t="s">
        <v>99</v>
      </c>
      <c r="J92" s="492" t="s">
        <v>100</v>
      </c>
      <c r="K92" s="492">
        <v>73090059</v>
      </c>
      <c r="L92" s="492" t="s">
        <v>110</v>
      </c>
      <c r="M92" s="492"/>
      <c r="N92" s="492">
        <v>1830</v>
      </c>
      <c r="O92" s="492">
        <v>850</v>
      </c>
      <c r="P92" s="1495"/>
      <c r="Q92" s="758"/>
      <c r="R92" s="493">
        <v>97</v>
      </c>
      <c r="S92" s="492" t="s">
        <v>111</v>
      </c>
      <c r="T92" s="492"/>
      <c r="U92" s="918" t="s">
        <v>131</v>
      </c>
      <c r="V92" s="977" t="s">
        <v>132</v>
      </c>
      <c r="W92" s="825">
        <v>45597</v>
      </c>
      <c r="X92" s="825"/>
      <c r="Y92" s="492">
        <v>1</v>
      </c>
      <c r="Z92" s="492">
        <v>1</v>
      </c>
      <c r="AA92" s="492" t="s">
        <v>105</v>
      </c>
      <c r="AB92" s="1496" t="s">
        <v>725</v>
      </c>
    </row>
    <row r="93" spans="1:42" s="96" customFormat="1" x14ac:dyDescent="0.25">
      <c r="A93" s="663" t="s">
        <v>1214</v>
      </c>
      <c r="B93" s="492">
        <v>500703</v>
      </c>
      <c r="C93" s="1493">
        <v>8588005821049</v>
      </c>
      <c r="D93" s="648" t="s">
        <v>1215</v>
      </c>
      <c r="E93" s="376">
        <v>955</v>
      </c>
      <c r="F93" s="1297">
        <f t="shared" si="15"/>
        <v>1146</v>
      </c>
      <c r="G93" s="1494" t="s">
        <v>139</v>
      </c>
      <c r="H93" s="492" t="s">
        <v>139</v>
      </c>
      <c r="I93" s="492" t="s">
        <v>99</v>
      </c>
      <c r="J93" s="492" t="s">
        <v>100</v>
      </c>
      <c r="K93" s="492">
        <v>73090059</v>
      </c>
      <c r="L93" s="492" t="s">
        <v>110</v>
      </c>
      <c r="M93" s="492"/>
      <c r="N93" s="492">
        <v>1950</v>
      </c>
      <c r="O93" s="492">
        <v>950</v>
      </c>
      <c r="P93" s="1495"/>
      <c r="Q93" s="758"/>
      <c r="R93" s="493">
        <v>120</v>
      </c>
      <c r="S93" s="492" t="s">
        <v>111</v>
      </c>
      <c r="T93" s="492"/>
      <c r="U93" s="918" t="s">
        <v>131</v>
      </c>
      <c r="V93" s="977" t="s">
        <v>132</v>
      </c>
      <c r="W93" s="825">
        <v>45597</v>
      </c>
      <c r="X93" s="825"/>
      <c r="Y93" s="492">
        <v>1</v>
      </c>
      <c r="Z93" s="492">
        <v>1</v>
      </c>
      <c r="AA93" s="492" t="s">
        <v>105</v>
      </c>
      <c r="AB93" s="1496" t="s">
        <v>725</v>
      </c>
    </row>
    <row r="94" spans="1:42" s="96" customFormat="1" x14ac:dyDescent="0.25">
      <c r="A94" s="663" t="s">
        <v>1216</v>
      </c>
      <c r="B94" s="492">
        <v>500704</v>
      </c>
      <c r="C94" s="1493">
        <v>8588005821056</v>
      </c>
      <c r="D94" s="648" t="s">
        <v>1217</v>
      </c>
      <c r="E94" s="376">
        <v>1050</v>
      </c>
      <c r="F94" s="1297">
        <f t="shared" si="15"/>
        <v>1260</v>
      </c>
      <c r="G94" s="1494" t="s">
        <v>139</v>
      </c>
      <c r="H94" s="492" t="s">
        <v>139</v>
      </c>
      <c r="I94" s="492" t="s">
        <v>99</v>
      </c>
      <c r="J94" s="492" t="s">
        <v>100</v>
      </c>
      <c r="K94" s="492">
        <v>73090059</v>
      </c>
      <c r="L94" s="492" t="s">
        <v>110</v>
      </c>
      <c r="M94" s="492"/>
      <c r="N94" s="492">
        <v>2220</v>
      </c>
      <c r="O94" s="492">
        <v>990</v>
      </c>
      <c r="P94" s="1495"/>
      <c r="Q94" s="758"/>
      <c r="R94" s="493">
        <v>126</v>
      </c>
      <c r="S94" s="492" t="s">
        <v>111</v>
      </c>
      <c r="T94" s="492"/>
      <c r="U94" s="918" t="s">
        <v>131</v>
      </c>
      <c r="V94" s="977" t="s">
        <v>132</v>
      </c>
      <c r="W94" s="825">
        <v>45597</v>
      </c>
      <c r="X94" s="825"/>
      <c r="Y94" s="492">
        <v>1</v>
      </c>
      <c r="Z94" s="492">
        <v>1</v>
      </c>
      <c r="AA94" s="492" t="s">
        <v>105</v>
      </c>
      <c r="AB94" s="1496" t="s">
        <v>725</v>
      </c>
    </row>
    <row r="95" spans="1:42" s="96" customFormat="1" x14ac:dyDescent="0.25">
      <c r="A95" s="663" t="s">
        <v>1218</v>
      </c>
      <c r="B95" s="492">
        <v>500705</v>
      </c>
      <c r="C95" s="1493">
        <v>8588005821063</v>
      </c>
      <c r="D95" s="648" t="s">
        <v>1219</v>
      </c>
      <c r="E95" s="376">
        <v>1650</v>
      </c>
      <c r="F95" s="1297">
        <f t="shared" si="15"/>
        <v>1980</v>
      </c>
      <c r="G95" s="1494" t="s">
        <v>139</v>
      </c>
      <c r="H95" s="492" t="s">
        <v>139</v>
      </c>
      <c r="I95" s="492" t="s">
        <v>99</v>
      </c>
      <c r="J95" s="492" t="s">
        <v>100</v>
      </c>
      <c r="K95" s="492">
        <v>73090059</v>
      </c>
      <c r="L95" s="492" t="s">
        <v>110</v>
      </c>
      <c r="M95" s="492"/>
      <c r="N95" s="492">
        <v>2110</v>
      </c>
      <c r="O95" s="492">
        <v>1200</v>
      </c>
      <c r="P95" s="1495"/>
      <c r="Q95" s="758"/>
      <c r="R95" s="493">
        <v>194</v>
      </c>
      <c r="S95" s="492" t="s">
        <v>111</v>
      </c>
      <c r="T95" s="492"/>
      <c r="U95" s="918" t="s">
        <v>131</v>
      </c>
      <c r="V95" s="977" t="s">
        <v>132</v>
      </c>
      <c r="W95" s="825">
        <v>45597</v>
      </c>
      <c r="X95" s="825"/>
      <c r="Y95" s="492">
        <v>1</v>
      </c>
      <c r="Z95" s="492">
        <v>1</v>
      </c>
      <c r="AA95" s="492" t="s">
        <v>105</v>
      </c>
      <c r="AB95" s="1496" t="s">
        <v>725</v>
      </c>
    </row>
    <row r="96" spans="1:42" s="96" customFormat="1" ht="14.4" thickBot="1" x14ac:dyDescent="0.3">
      <c r="A96" s="663" t="s">
        <v>1220</v>
      </c>
      <c r="B96" s="492">
        <v>500706</v>
      </c>
      <c r="C96" s="1493">
        <v>8588005821070</v>
      </c>
      <c r="D96" s="648" t="s">
        <v>1221</v>
      </c>
      <c r="E96" s="377">
        <v>2000</v>
      </c>
      <c r="F96" s="1327">
        <f t="shared" si="15"/>
        <v>2400</v>
      </c>
      <c r="G96" s="1494" t="s">
        <v>139</v>
      </c>
      <c r="H96" s="492" t="s">
        <v>139</v>
      </c>
      <c r="I96" s="492" t="s">
        <v>99</v>
      </c>
      <c r="J96" s="492" t="s">
        <v>100</v>
      </c>
      <c r="K96" s="492">
        <v>73090059</v>
      </c>
      <c r="L96" s="492" t="s">
        <v>110</v>
      </c>
      <c r="M96" s="492"/>
      <c r="N96" s="492">
        <v>2360</v>
      </c>
      <c r="O96" s="492">
        <v>1300</v>
      </c>
      <c r="P96" s="1495"/>
      <c r="Q96" s="758"/>
      <c r="R96" s="493">
        <v>236</v>
      </c>
      <c r="S96" s="492" t="s">
        <v>111</v>
      </c>
      <c r="T96" s="492"/>
      <c r="U96" s="918" t="s">
        <v>131</v>
      </c>
      <c r="V96" s="977" t="s">
        <v>132</v>
      </c>
      <c r="W96" s="825">
        <v>45597</v>
      </c>
      <c r="X96" s="825"/>
      <c r="Y96" s="492">
        <v>1</v>
      </c>
      <c r="Z96" s="492">
        <v>1</v>
      </c>
      <c r="AA96" s="492" t="s">
        <v>105</v>
      </c>
      <c r="AB96" s="1496" t="s">
        <v>725</v>
      </c>
    </row>
    <row r="97" spans="1:28" s="96" customFormat="1" ht="16.2" thickBot="1" x14ac:dyDescent="0.3">
      <c r="A97" s="4"/>
      <c r="B97" s="22"/>
      <c r="C97" s="22"/>
      <c r="D97" s="7" t="s">
        <v>1222</v>
      </c>
      <c r="E97" s="1486"/>
      <c r="F97" s="1486">
        <v>0</v>
      </c>
      <c r="G97" s="820"/>
      <c r="H97" s="821"/>
      <c r="I97" s="821"/>
      <c r="J97" s="821"/>
      <c r="K97" s="821"/>
      <c r="L97" s="821"/>
      <c r="M97" s="821"/>
      <c r="N97" s="821"/>
      <c r="O97" s="821"/>
      <c r="P97" s="1487"/>
      <c r="Q97" s="1488"/>
      <c r="R97" s="1489"/>
      <c r="S97" s="821"/>
      <c r="T97" s="821"/>
      <c r="U97" s="1490"/>
      <c r="V97" s="1491"/>
      <c r="W97" s="24"/>
      <c r="X97" s="24"/>
      <c r="Y97" s="821"/>
      <c r="Z97" s="821"/>
      <c r="AA97" s="821"/>
      <c r="AB97" s="1492"/>
    </row>
    <row r="98" spans="1:28" s="96" customFormat="1" x14ac:dyDescent="0.25">
      <c r="A98" s="663" t="s">
        <v>1223</v>
      </c>
      <c r="B98" s="492">
        <v>500712</v>
      </c>
      <c r="C98" s="1493">
        <v>8588005821131</v>
      </c>
      <c r="D98" s="648" t="s">
        <v>1224</v>
      </c>
      <c r="E98" s="376">
        <v>870</v>
      </c>
      <c r="F98" s="1296">
        <f t="shared" ref="F98:F102" si="16">E98*1.2</f>
        <v>1044</v>
      </c>
      <c r="G98" s="1494" t="s">
        <v>139</v>
      </c>
      <c r="H98" s="492" t="s">
        <v>139</v>
      </c>
      <c r="I98" s="492" t="s">
        <v>99</v>
      </c>
      <c r="J98" s="492" t="s">
        <v>100</v>
      </c>
      <c r="K98" s="492">
        <v>73090059</v>
      </c>
      <c r="L98" s="492" t="s">
        <v>110</v>
      </c>
      <c r="M98" s="492"/>
      <c r="N98" s="492">
        <v>1830</v>
      </c>
      <c r="O98" s="492">
        <v>850</v>
      </c>
      <c r="P98" s="1495">
        <v>1.5</v>
      </c>
      <c r="Q98" s="758"/>
      <c r="R98" s="493">
        <v>125</v>
      </c>
      <c r="S98" s="752" t="s">
        <v>111</v>
      </c>
      <c r="T98" s="492"/>
      <c r="U98" s="918" t="s">
        <v>131</v>
      </c>
      <c r="V98" s="977" t="s">
        <v>132</v>
      </c>
      <c r="W98" s="825">
        <v>45597</v>
      </c>
      <c r="X98" s="825"/>
      <c r="Y98" s="492">
        <v>1</v>
      </c>
      <c r="Z98" s="492">
        <v>1</v>
      </c>
      <c r="AA98" s="492" t="s">
        <v>105</v>
      </c>
      <c r="AB98" s="1496" t="s">
        <v>725</v>
      </c>
    </row>
    <row r="99" spans="1:28" s="96" customFormat="1" x14ac:dyDescent="0.25">
      <c r="A99" s="663" t="s">
        <v>1225</v>
      </c>
      <c r="B99" s="492">
        <v>500713</v>
      </c>
      <c r="C99" s="1493">
        <v>8588005821148</v>
      </c>
      <c r="D99" s="648" t="s">
        <v>1226</v>
      </c>
      <c r="E99" s="376">
        <v>1150</v>
      </c>
      <c r="F99" s="1297">
        <f t="shared" si="16"/>
        <v>1380</v>
      </c>
      <c r="G99" s="1494" t="s">
        <v>139</v>
      </c>
      <c r="H99" s="492" t="s">
        <v>139</v>
      </c>
      <c r="I99" s="492" t="s">
        <v>99</v>
      </c>
      <c r="J99" s="492" t="s">
        <v>100</v>
      </c>
      <c r="K99" s="492">
        <v>73090059</v>
      </c>
      <c r="L99" s="492" t="s">
        <v>110</v>
      </c>
      <c r="M99" s="492"/>
      <c r="N99" s="492">
        <v>1950</v>
      </c>
      <c r="O99" s="492">
        <v>950</v>
      </c>
      <c r="P99" s="1495">
        <v>2</v>
      </c>
      <c r="Q99" s="758"/>
      <c r="R99" s="493">
        <v>158</v>
      </c>
      <c r="S99" s="752" t="s">
        <v>111</v>
      </c>
      <c r="T99" s="492"/>
      <c r="U99" s="918" t="s">
        <v>131</v>
      </c>
      <c r="V99" s="977" t="s">
        <v>132</v>
      </c>
      <c r="W99" s="825">
        <v>45597</v>
      </c>
      <c r="X99" s="825"/>
      <c r="Y99" s="492">
        <v>1</v>
      </c>
      <c r="Z99" s="492">
        <v>1</v>
      </c>
      <c r="AA99" s="492" t="s">
        <v>105</v>
      </c>
      <c r="AB99" s="1496" t="s">
        <v>725</v>
      </c>
    </row>
    <row r="100" spans="1:28" s="96" customFormat="1" x14ac:dyDescent="0.25">
      <c r="A100" s="663" t="s">
        <v>1227</v>
      </c>
      <c r="B100" s="492">
        <v>500714</v>
      </c>
      <c r="C100" s="1493">
        <v>8588005821155</v>
      </c>
      <c r="D100" s="648" t="s">
        <v>1228</v>
      </c>
      <c r="E100" s="376">
        <v>1270</v>
      </c>
      <c r="F100" s="1297">
        <f t="shared" si="16"/>
        <v>1524</v>
      </c>
      <c r="G100" s="1494" t="s">
        <v>139</v>
      </c>
      <c r="H100" s="492" t="s">
        <v>139</v>
      </c>
      <c r="I100" s="492" t="s">
        <v>99</v>
      </c>
      <c r="J100" s="492" t="s">
        <v>100</v>
      </c>
      <c r="K100" s="492">
        <v>73090059</v>
      </c>
      <c r="L100" s="492" t="s">
        <v>110</v>
      </c>
      <c r="M100" s="492"/>
      <c r="N100" s="492">
        <v>2220</v>
      </c>
      <c r="O100" s="492">
        <v>990</v>
      </c>
      <c r="P100" s="1495">
        <v>2.6</v>
      </c>
      <c r="Q100" s="758"/>
      <c r="R100" s="493">
        <v>172</v>
      </c>
      <c r="S100" s="752" t="s">
        <v>111</v>
      </c>
      <c r="T100" s="492"/>
      <c r="U100" s="918" t="s">
        <v>131</v>
      </c>
      <c r="V100" s="977" t="s">
        <v>132</v>
      </c>
      <c r="W100" s="825">
        <v>45597</v>
      </c>
      <c r="X100" s="825"/>
      <c r="Y100" s="492">
        <v>1</v>
      </c>
      <c r="Z100" s="492">
        <v>1</v>
      </c>
      <c r="AA100" s="492" t="s">
        <v>105</v>
      </c>
      <c r="AB100" s="1496" t="s">
        <v>725</v>
      </c>
    </row>
    <row r="101" spans="1:28" s="96" customFormat="1" x14ac:dyDescent="0.25">
      <c r="A101" s="663" t="s">
        <v>1229</v>
      </c>
      <c r="B101" s="492">
        <v>500715</v>
      </c>
      <c r="C101" s="1493">
        <v>8588005821162</v>
      </c>
      <c r="D101" s="648" t="s">
        <v>1230</v>
      </c>
      <c r="E101" s="376">
        <v>1900</v>
      </c>
      <c r="F101" s="1297">
        <f t="shared" si="16"/>
        <v>2280</v>
      </c>
      <c r="G101" s="1494" t="s">
        <v>139</v>
      </c>
      <c r="H101" s="492" t="s">
        <v>139</v>
      </c>
      <c r="I101" s="492" t="s">
        <v>99</v>
      </c>
      <c r="J101" s="492" t="s">
        <v>100</v>
      </c>
      <c r="K101" s="492">
        <v>73090059</v>
      </c>
      <c r="L101" s="492" t="s">
        <v>110</v>
      </c>
      <c r="M101" s="492"/>
      <c r="N101" s="492">
        <v>2110</v>
      </c>
      <c r="O101" s="492">
        <v>1200</v>
      </c>
      <c r="P101" s="1495">
        <v>3</v>
      </c>
      <c r="Q101" s="758"/>
      <c r="R101" s="493">
        <v>250</v>
      </c>
      <c r="S101" s="752" t="s">
        <v>111</v>
      </c>
      <c r="T101" s="492"/>
      <c r="U101" s="918" t="s">
        <v>131</v>
      </c>
      <c r="V101" s="977" t="s">
        <v>132</v>
      </c>
      <c r="W101" s="825">
        <v>45597</v>
      </c>
      <c r="X101" s="825"/>
      <c r="Y101" s="492">
        <v>1</v>
      </c>
      <c r="Z101" s="492">
        <v>1</v>
      </c>
      <c r="AA101" s="492" t="s">
        <v>105</v>
      </c>
      <c r="AB101" s="1496" t="s">
        <v>725</v>
      </c>
    </row>
    <row r="102" spans="1:28" s="96" customFormat="1" ht="14.4" thickBot="1" x14ac:dyDescent="0.3">
      <c r="A102" s="663" t="s">
        <v>1231</v>
      </c>
      <c r="B102" s="492">
        <v>500716</v>
      </c>
      <c r="C102" s="1493">
        <v>8588005821179</v>
      </c>
      <c r="D102" s="648" t="s">
        <v>1232</v>
      </c>
      <c r="E102" s="377">
        <v>2300</v>
      </c>
      <c r="F102" s="1327">
        <f t="shared" si="16"/>
        <v>2760</v>
      </c>
      <c r="G102" s="1494" t="s">
        <v>139</v>
      </c>
      <c r="H102" s="492" t="s">
        <v>139</v>
      </c>
      <c r="I102" s="492" t="s">
        <v>99</v>
      </c>
      <c r="J102" s="492" t="s">
        <v>100</v>
      </c>
      <c r="K102" s="492">
        <v>73090059</v>
      </c>
      <c r="L102" s="492" t="s">
        <v>110</v>
      </c>
      <c r="M102" s="492"/>
      <c r="N102" s="492">
        <v>2360</v>
      </c>
      <c r="O102" s="492">
        <v>1300</v>
      </c>
      <c r="P102" s="1495">
        <v>3.3</v>
      </c>
      <c r="Q102" s="758"/>
      <c r="R102" s="493">
        <v>296</v>
      </c>
      <c r="S102" s="752" t="s">
        <v>111</v>
      </c>
      <c r="T102" s="492"/>
      <c r="U102" s="918" t="s">
        <v>131</v>
      </c>
      <c r="V102" s="977" t="s">
        <v>132</v>
      </c>
      <c r="W102" s="825">
        <v>45597</v>
      </c>
      <c r="X102" s="825"/>
      <c r="Y102" s="492">
        <v>1</v>
      </c>
      <c r="Z102" s="492">
        <v>1</v>
      </c>
      <c r="AA102" s="492" t="s">
        <v>105</v>
      </c>
      <c r="AB102" s="1496" t="s">
        <v>725</v>
      </c>
    </row>
    <row r="103" spans="1:28" s="96" customFormat="1" ht="16.2" thickBot="1" x14ac:dyDescent="0.3">
      <c r="A103" s="4"/>
      <c r="B103" s="22"/>
      <c r="C103" s="22"/>
      <c r="D103" s="7" t="s">
        <v>1233</v>
      </c>
      <c r="E103" s="1486"/>
      <c r="F103" s="1486">
        <v>0</v>
      </c>
      <c r="G103" s="820"/>
      <c r="H103" s="821"/>
      <c r="I103" s="821"/>
      <c r="J103" s="821"/>
      <c r="K103" s="821"/>
      <c r="L103" s="821"/>
      <c r="M103" s="821"/>
      <c r="N103" s="821"/>
      <c r="O103" s="821"/>
      <c r="P103" s="1487"/>
      <c r="Q103" s="1488"/>
      <c r="R103" s="1489"/>
      <c r="S103" s="821"/>
      <c r="T103" s="821"/>
      <c r="U103" s="1490"/>
      <c r="V103" s="1491"/>
      <c r="W103" s="24"/>
      <c r="X103" s="24"/>
      <c r="Y103" s="821"/>
      <c r="Z103" s="821"/>
      <c r="AA103" s="821"/>
      <c r="AB103" s="1492"/>
    </row>
    <row r="104" spans="1:28" s="96" customFormat="1" x14ac:dyDescent="0.25">
      <c r="A104" s="663" t="s">
        <v>1234</v>
      </c>
      <c r="B104" s="492">
        <v>500722</v>
      </c>
      <c r="C104" s="1493">
        <v>8588005821230</v>
      </c>
      <c r="D104" s="648" t="s">
        <v>1235</v>
      </c>
      <c r="E104" s="376">
        <v>990</v>
      </c>
      <c r="F104" s="1296">
        <f t="shared" ref="F104:F108" si="17">E104*1.2</f>
        <v>1188</v>
      </c>
      <c r="G104" s="1494" t="s">
        <v>139</v>
      </c>
      <c r="H104" s="492" t="s">
        <v>139</v>
      </c>
      <c r="I104" s="492" t="s">
        <v>99</v>
      </c>
      <c r="J104" s="492" t="s">
        <v>100</v>
      </c>
      <c r="K104" s="492">
        <v>73090059</v>
      </c>
      <c r="L104" s="492" t="s">
        <v>110</v>
      </c>
      <c r="M104" s="492"/>
      <c r="N104" s="492">
        <v>1830</v>
      </c>
      <c r="O104" s="492">
        <v>850</v>
      </c>
      <c r="P104" s="1495">
        <v>3</v>
      </c>
      <c r="Q104" s="758"/>
      <c r="R104" s="493">
        <v>153</v>
      </c>
      <c r="S104" s="752" t="s">
        <v>111</v>
      </c>
      <c r="T104" s="492"/>
      <c r="U104" s="918" t="s">
        <v>131</v>
      </c>
      <c r="V104" s="977" t="s">
        <v>132</v>
      </c>
      <c r="W104" s="825">
        <v>45597</v>
      </c>
      <c r="X104" s="825"/>
      <c r="Y104" s="492">
        <v>1</v>
      </c>
      <c r="Z104" s="492">
        <v>1</v>
      </c>
      <c r="AA104" s="492" t="s">
        <v>105</v>
      </c>
      <c r="AB104" s="1496" t="s">
        <v>725</v>
      </c>
    </row>
    <row r="105" spans="1:28" s="96" customFormat="1" x14ac:dyDescent="0.25">
      <c r="A105" s="663" t="s">
        <v>1236</v>
      </c>
      <c r="B105" s="492">
        <v>500723</v>
      </c>
      <c r="C105" s="1493">
        <v>8588005821247</v>
      </c>
      <c r="D105" s="648" t="s">
        <v>1237</v>
      </c>
      <c r="E105" s="376">
        <v>1360</v>
      </c>
      <c r="F105" s="1297">
        <f t="shared" si="17"/>
        <v>1632</v>
      </c>
      <c r="G105" s="1494" t="s">
        <v>139</v>
      </c>
      <c r="H105" s="492" t="s">
        <v>139</v>
      </c>
      <c r="I105" s="492" t="s">
        <v>99</v>
      </c>
      <c r="J105" s="492" t="s">
        <v>100</v>
      </c>
      <c r="K105" s="492">
        <v>73090059</v>
      </c>
      <c r="L105" s="492" t="s">
        <v>110</v>
      </c>
      <c r="M105" s="758"/>
      <c r="N105" s="492">
        <v>1950</v>
      </c>
      <c r="O105" s="492">
        <v>950</v>
      </c>
      <c r="P105" s="1495">
        <v>4</v>
      </c>
      <c r="Q105" s="758"/>
      <c r="R105" s="493">
        <v>196</v>
      </c>
      <c r="S105" s="752" t="s">
        <v>111</v>
      </c>
      <c r="T105" s="492"/>
      <c r="U105" s="918" t="s">
        <v>131</v>
      </c>
      <c r="V105" s="977" t="s">
        <v>132</v>
      </c>
      <c r="W105" s="825">
        <v>45597</v>
      </c>
      <c r="X105" s="825"/>
      <c r="Y105" s="492">
        <v>1</v>
      </c>
      <c r="Z105" s="492">
        <v>1</v>
      </c>
      <c r="AA105" s="492" t="s">
        <v>105</v>
      </c>
      <c r="AB105" s="1496" t="s">
        <v>725</v>
      </c>
    </row>
    <row r="106" spans="1:28" s="96" customFormat="1" x14ac:dyDescent="0.25">
      <c r="A106" s="663" t="s">
        <v>1238</v>
      </c>
      <c r="B106" s="492">
        <v>500724</v>
      </c>
      <c r="C106" s="1493">
        <v>8588005821254</v>
      </c>
      <c r="D106" s="648" t="s">
        <v>1239</v>
      </c>
      <c r="E106" s="376">
        <v>1460</v>
      </c>
      <c r="F106" s="1297">
        <f t="shared" si="17"/>
        <v>1752</v>
      </c>
      <c r="G106" s="1494" t="s">
        <v>139</v>
      </c>
      <c r="H106" s="492" t="s">
        <v>139</v>
      </c>
      <c r="I106" s="492" t="s">
        <v>99</v>
      </c>
      <c r="J106" s="492" t="s">
        <v>100</v>
      </c>
      <c r="K106" s="492">
        <v>73090059</v>
      </c>
      <c r="L106" s="492" t="s">
        <v>110</v>
      </c>
      <c r="M106" s="758"/>
      <c r="N106" s="492">
        <v>2220</v>
      </c>
      <c r="O106" s="492">
        <v>990</v>
      </c>
      <c r="P106" s="1495">
        <v>5.2</v>
      </c>
      <c r="Q106" s="758"/>
      <c r="R106" s="493">
        <v>212</v>
      </c>
      <c r="S106" s="752" t="s">
        <v>111</v>
      </c>
      <c r="T106" s="492"/>
      <c r="U106" s="918" t="s">
        <v>131</v>
      </c>
      <c r="V106" s="977" t="s">
        <v>132</v>
      </c>
      <c r="W106" s="825">
        <v>45597</v>
      </c>
      <c r="X106" s="825"/>
      <c r="Y106" s="492">
        <v>1</v>
      </c>
      <c r="Z106" s="492">
        <v>1</v>
      </c>
      <c r="AA106" s="492" t="s">
        <v>105</v>
      </c>
      <c r="AB106" s="1496" t="s">
        <v>725</v>
      </c>
    </row>
    <row r="107" spans="1:28" s="96" customFormat="1" x14ac:dyDescent="0.25">
      <c r="A107" s="663" t="s">
        <v>1240</v>
      </c>
      <c r="B107" s="492">
        <v>500725</v>
      </c>
      <c r="C107" s="1493">
        <v>8588005821261</v>
      </c>
      <c r="D107" s="648" t="s">
        <v>1241</v>
      </c>
      <c r="E107" s="376">
        <v>2100</v>
      </c>
      <c r="F107" s="1297">
        <f t="shared" si="17"/>
        <v>2520</v>
      </c>
      <c r="G107" s="1494" t="s">
        <v>139</v>
      </c>
      <c r="H107" s="492" t="s">
        <v>139</v>
      </c>
      <c r="I107" s="492" t="s">
        <v>99</v>
      </c>
      <c r="J107" s="492" t="s">
        <v>100</v>
      </c>
      <c r="K107" s="492">
        <v>73090059</v>
      </c>
      <c r="L107" s="492" t="s">
        <v>110</v>
      </c>
      <c r="M107" s="758"/>
      <c r="N107" s="492">
        <v>2110</v>
      </c>
      <c r="O107" s="492">
        <v>1200</v>
      </c>
      <c r="P107" s="1495">
        <v>6</v>
      </c>
      <c r="Q107" s="758"/>
      <c r="R107" s="493">
        <v>306</v>
      </c>
      <c r="S107" s="752" t="s">
        <v>111</v>
      </c>
      <c r="T107" s="492"/>
      <c r="U107" s="918" t="s">
        <v>131</v>
      </c>
      <c r="V107" s="977" t="s">
        <v>132</v>
      </c>
      <c r="W107" s="825">
        <v>45597</v>
      </c>
      <c r="X107" s="825"/>
      <c r="Y107" s="492">
        <v>1</v>
      </c>
      <c r="Z107" s="492">
        <v>1</v>
      </c>
      <c r="AA107" s="492" t="s">
        <v>105</v>
      </c>
      <c r="AB107" s="1496" t="s">
        <v>725</v>
      </c>
    </row>
    <row r="108" spans="1:28" s="96" customFormat="1" ht="14.4" thickBot="1" x14ac:dyDescent="0.3">
      <c r="A108" s="1497" t="s">
        <v>1242</v>
      </c>
      <c r="B108" s="651">
        <v>500726</v>
      </c>
      <c r="C108" s="1498">
        <v>8588005821278</v>
      </c>
      <c r="D108" s="653" t="s">
        <v>1243</v>
      </c>
      <c r="E108" s="377">
        <v>2550</v>
      </c>
      <c r="F108" s="1327">
        <f t="shared" si="17"/>
        <v>3060</v>
      </c>
      <c r="G108" s="1499" t="s">
        <v>139</v>
      </c>
      <c r="H108" s="651" t="s">
        <v>139</v>
      </c>
      <c r="I108" s="651" t="s">
        <v>99</v>
      </c>
      <c r="J108" s="651" t="s">
        <v>100</v>
      </c>
      <c r="K108" s="651">
        <v>73090059</v>
      </c>
      <c r="L108" s="651" t="s">
        <v>110</v>
      </c>
      <c r="M108" s="1500"/>
      <c r="N108" s="651">
        <v>2360</v>
      </c>
      <c r="O108" s="651">
        <v>1300</v>
      </c>
      <c r="P108" s="1501">
        <v>6.6</v>
      </c>
      <c r="Q108" s="1500"/>
      <c r="R108" s="654">
        <v>356</v>
      </c>
      <c r="S108" s="759" t="s">
        <v>111</v>
      </c>
      <c r="T108" s="651"/>
      <c r="U108" s="1502" t="s">
        <v>131</v>
      </c>
      <c r="V108" s="1503" t="s">
        <v>132</v>
      </c>
      <c r="W108" s="1321">
        <v>45597</v>
      </c>
      <c r="X108" s="1321"/>
      <c r="Y108" s="651">
        <v>1</v>
      </c>
      <c r="Z108" s="651">
        <v>1</v>
      </c>
      <c r="AA108" s="651" t="s">
        <v>105</v>
      </c>
      <c r="AB108" s="1504" t="s">
        <v>725</v>
      </c>
    </row>
    <row r="109" spans="1:28" s="1098" customFormat="1" ht="31.95" customHeight="1" thickBot="1" x14ac:dyDescent="0.35">
      <c r="A109" s="1091"/>
      <c r="B109" s="1092"/>
      <c r="C109" s="1092"/>
      <c r="D109" s="1060" t="s">
        <v>1191</v>
      </c>
      <c r="E109" s="1093"/>
      <c r="F109" s="1094"/>
      <c r="G109" s="1095"/>
      <c r="H109" s="1095"/>
      <c r="I109" s="1096"/>
      <c r="J109" s="1096"/>
      <c r="K109" s="1096"/>
      <c r="L109" s="1096"/>
      <c r="M109" s="1096"/>
      <c r="N109" s="1095"/>
      <c r="O109" s="1095"/>
      <c r="P109" s="1096"/>
      <c r="Q109" s="1096"/>
      <c r="R109" s="1096"/>
      <c r="S109" s="1096"/>
      <c r="T109" s="1096"/>
      <c r="U109" s="1096"/>
      <c r="V109" s="1096"/>
      <c r="W109" s="1096"/>
      <c r="X109" s="1096"/>
      <c r="Y109" s="1096"/>
      <c r="Z109" s="1096"/>
      <c r="AA109" s="1096"/>
      <c r="AB109" s="1097"/>
    </row>
    <row r="110" spans="1:28" s="963" customFormat="1" ht="16.2" thickBot="1" x14ac:dyDescent="0.35">
      <c r="A110" s="4"/>
      <c r="B110" s="4"/>
      <c r="C110" s="27"/>
      <c r="D110" s="7" t="s">
        <v>130</v>
      </c>
      <c r="E110" s="7"/>
      <c r="F110" s="702"/>
      <c r="G110" s="1324"/>
      <c r="H110" s="820"/>
      <c r="I110" s="821"/>
      <c r="J110" s="22"/>
      <c r="K110" s="22"/>
      <c r="L110" s="22"/>
      <c r="M110" s="22"/>
      <c r="N110" s="1117"/>
      <c r="O110" s="1117"/>
      <c r="P110" s="25"/>
      <c r="Q110" s="25"/>
      <c r="R110" s="23"/>
      <c r="S110" s="23"/>
      <c r="T110" s="25"/>
      <c r="U110" s="25"/>
      <c r="V110" s="26"/>
      <c r="W110" s="27"/>
      <c r="X110" s="28"/>
      <c r="Y110" s="24"/>
      <c r="Z110" s="24"/>
      <c r="AA110" s="822"/>
      <c r="AB110" s="822"/>
    </row>
    <row r="111" spans="1:28" s="963" customFormat="1" ht="14.4" x14ac:dyDescent="0.3">
      <c r="A111" s="2" t="s">
        <v>1021</v>
      </c>
      <c r="B111" s="17">
        <v>150002</v>
      </c>
      <c r="C111" s="3">
        <v>8588005814027</v>
      </c>
      <c r="D111" s="2" t="s">
        <v>1022</v>
      </c>
      <c r="E111" s="376">
        <v>590</v>
      </c>
      <c r="F111" s="1304">
        <f t="shared" ref="F111:F115" si="18">E111*1.2</f>
        <v>708</v>
      </c>
      <c r="G111" s="522" t="s">
        <v>139</v>
      </c>
      <c r="H111" s="13" t="s">
        <v>139</v>
      </c>
      <c r="I111" s="13" t="s">
        <v>99</v>
      </c>
      <c r="J111" s="13" t="s">
        <v>100</v>
      </c>
      <c r="K111" s="13">
        <v>73101000</v>
      </c>
      <c r="L111" s="13" t="s">
        <v>101</v>
      </c>
      <c r="M111" s="824"/>
      <c r="N111" s="8">
        <v>1460</v>
      </c>
      <c r="O111" s="8">
        <v>750</v>
      </c>
      <c r="P111" s="13"/>
      <c r="Q111" s="14">
        <v>70</v>
      </c>
      <c r="R111" s="14">
        <f t="shared" ref="R111:R115" si="19">Q111*0.9</f>
        <v>63</v>
      </c>
      <c r="S111" s="90" t="s">
        <v>111</v>
      </c>
      <c r="T111" s="8" t="s">
        <v>114</v>
      </c>
      <c r="U111" s="16" t="s">
        <v>131</v>
      </c>
      <c r="V111" s="18" t="s">
        <v>1020</v>
      </c>
      <c r="W111" s="1325">
        <v>45597</v>
      </c>
      <c r="X111" s="20"/>
      <c r="Y111" s="824">
        <v>1</v>
      </c>
      <c r="Z111" s="824">
        <v>1</v>
      </c>
      <c r="AA111" s="824" t="s">
        <v>105</v>
      </c>
      <c r="AB111" s="1326" t="s">
        <v>725</v>
      </c>
    </row>
    <row r="112" spans="1:28" s="963" customFormat="1" ht="14.4" x14ac:dyDescent="0.3">
      <c r="A112" s="2" t="s">
        <v>1023</v>
      </c>
      <c r="B112" s="17">
        <v>150003</v>
      </c>
      <c r="C112" s="3">
        <v>8588005814034</v>
      </c>
      <c r="D112" s="2" t="s">
        <v>1024</v>
      </c>
      <c r="E112" s="376">
        <v>720</v>
      </c>
      <c r="F112" s="1297">
        <f t="shared" si="18"/>
        <v>864</v>
      </c>
      <c r="G112" s="522" t="s">
        <v>139</v>
      </c>
      <c r="H112" s="13" t="s">
        <v>139</v>
      </c>
      <c r="I112" s="13" t="s">
        <v>99</v>
      </c>
      <c r="J112" s="13" t="s">
        <v>100</v>
      </c>
      <c r="K112" s="13">
        <v>73090059</v>
      </c>
      <c r="L112" s="13" t="s">
        <v>101</v>
      </c>
      <c r="M112" s="824"/>
      <c r="N112" s="8">
        <v>1660</v>
      </c>
      <c r="O112" s="8">
        <v>850</v>
      </c>
      <c r="P112" s="13"/>
      <c r="Q112" s="14">
        <v>102</v>
      </c>
      <c r="R112" s="14">
        <f t="shared" si="19"/>
        <v>91.8</v>
      </c>
      <c r="S112" s="90" t="s">
        <v>111</v>
      </c>
      <c r="T112" s="8" t="s">
        <v>114</v>
      </c>
      <c r="U112" s="16" t="s">
        <v>131</v>
      </c>
      <c r="V112" s="18" t="s">
        <v>1020</v>
      </c>
      <c r="W112" s="1325">
        <v>45597</v>
      </c>
      <c r="X112" s="20"/>
      <c r="Y112" s="824">
        <v>1</v>
      </c>
      <c r="Z112" s="824">
        <v>1</v>
      </c>
      <c r="AA112" s="824" t="s">
        <v>105</v>
      </c>
      <c r="AB112" s="1326" t="s">
        <v>725</v>
      </c>
    </row>
    <row r="113" spans="1:28" s="963" customFormat="1" ht="14.4" x14ac:dyDescent="0.3">
      <c r="A113" s="2" t="s">
        <v>1025</v>
      </c>
      <c r="B113" s="17">
        <v>150004</v>
      </c>
      <c r="C113" s="3">
        <v>8588005814041</v>
      </c>
      <c r="D113" s="2" t="s">
        <v>1026</v>
      </c>
      <c r="E113" s="376">
        <v>955</v>
      </c>
      <c r="F113" s="1297">
        <f t="shared" si="18"/>
        <v>1146</v>
      </c>
      <c r="G113" s="522" t="s">
        <v>139</v>
      </c>
      <c r="H113" s="13" t="s">
        <v>139</v>
      </c>
      <c r="I113" s="13" t="s">
        <v>99</v>
      </c>
      <c r="J113" s="13" t="s">
        <v>100</v>
      </c>
      <c r="K113" s="13">
        <v>73090059</v>
      </c>
      <c r="L113" s="13" t="s">
        <v>101</v>
      </c>
      <c r="M113" s="824"/>
      <c r="N113" s="8">
        <v>1910</v>
      </c>
      <c r="O113" s="8">
        <v>990</v>
      </c>
      <c r="P113" s="13"/>
      <c r="Q113" s="14">
        <v>134</v>
      </c>
      <c r="R113" s="14">
        <f t="shared" si="19"/>
        <v>120.60000000000001</v>
      </c>
      <c r="S113" s="90" t="s">
        <v>111</v>
      </c>
      <c r="T113" s="8" t="s">
        <v>114</v>
      </c>
      <c r="U113" s="16" t="s">
        <v>131</v>
      </c>
      <c r="V113" s="18" t="s">
        <v>1020</v>
      </c>
      <c r="W113" s="1325">
        <v>45597</v>
      </c>
      <c r="X113" s="20"/>
      <c r="Y113" s="824">
        <v>1</v>
      </c>
      <c r="Z113" s="824">
        <v>1</v>
      </c>
      <c r="AA113" s="824" t="s">
        <v>105</v>
      </c>
      <c r="AB113" s="1326" t="s">
        <v>725</v>
      </c>
    </row>
    <row r="114" spans="1:28" s="963" customFormat="1" ht="14.4" x14ac:dyDescent="0.3">
      <c r="A114" s="2" t="s">
        <v>1027</v>
      </c>
      <c r="B114" s="17">
        <v>150005</v>
      </c>
      <c r="C114" s="3">
        <v>8588005814058</v>
      </c>
      <c r="D114" s="2" t="s">
        <v>1028</v>
      </c>
      <c r="E114" s="376">
        <v>1050</v>
      </c>
      <c r="F114" s="1297">
        <f t="shared" si="18"/>
        <v>1260</v>
      </c>
      <c r="G114" s="522" t="s">
        <v>139</v>
      </c>
      <c r="H114" s="13" t="s">
        <v>139</v>
      </c>
      <c r="I114" s="13" t="s">
        <v>99</v>
      </c>
      <c r="J114" s="13" t="s">
        <v>100</v>
      </c>
      <c r="K114" s="13">
        <v>73090059</v>
      </c>
      <c r="L114" s="13" t="s">
        <v>101</v>
      </c>
      <c r="M114" s="824"/>
      <c r="N114" s="8">
        <v>2090</v>
      </c>
      <c r="O114" s="8">
        <v>990</v>
      </c>
      <c r="P114" s="13"/>
      <c r="Q114" s="14">
        <v>151</v>
      </c>
      <c r="R114" s="14">
        <f t="shared" si="19"/>
        <v>135.9</v>
      </c>
      <c r="S114" s="90" t="s">
        <v>111</v>
      </c>
      <c r="T114" s="8" t="s">
        <v>114</v>
      </c>
      <c r="U114" s="16" t="s">
        <v>131</v>
      </c>
      <c r="V114" s="18" t="s">
        <v>1020</v>
      </c>
      <c r="W114" s="1325">
        <v>45597</v>
      </c>
      <c r="X114" s="20"/>
      <c r="Y114" s="824">
        <v>1</v>
      </c>
      <c r="Z114" s="824">
        <v>1</v>
      </c>
      <c r="AA114" s="824" t="s">
        <v>105</v>
      </c>
      <c r="AB114" s="1326" t="s">
        <v>725</v>
      </c>
    </row>
    <row r="115" spans="1:28" s="963" customFormat="1" ht="14.4" x14ac:dyDescent="0.3">
      <c r="A115" s="2" t="s">
        <v>1029</v>
      </c>
      <c r="B115" s="17">
        <v>150006</v>
      </c>
      <c r="C115" s="3">
        <v>8588005815208</v>
      </c>
      <c r="D115" s="2" t="s">
        <v>1030</v>
      </c>
      <c r="E115" s="376">
        <v>1650</v>
      </c>
      <c r="F115" s="1297">
        <f t="shared" si="18"/>
        <v>1980</v>
      </c>
      <c r="G115" s="522" t="s">
        <v>139</v>
      </c>
      <c r="H115" s="13" t="s">
        <v>139</v>
      </c>
      <c r="I115" s="13" t="s">
        <v>99</v>
      </c>
      <c r="J115" s="13" t="s">
        <v>100</v>
      </c>
      <c r="K115" s="13">
        <v>73090059</v>
      </c>
      <c r="L115" s="13" t="s">
        <v>101</v>
      </c>
      <c r="M115" s="824"/>
      <c r="N115" s="8">
        <v>2220</v>
      </c>
      <c r="O115" s="8">
        <v>1200</v>
      </c>
      <c r="P115" s="13"/>
      <c r="Q115" s="14">
        <v>229</v>
      </c>
      <c r="R115" s="14">
        <f t="shared" si="19"/>
        <v>206.1</v>
      </c>
      <c r="S115" s="90" t="s">
        <v>111</v>
      </c>
      <c r="T115" s="8" t="s">
        <v>114</v>
      </c>
      <c r="U115" s="16" t="s">
        <v>131</v>
      </c>
      <c r="V115" s="18" t="s">
        <v>1020</v>
      </c>
      <c r="W115" s="1325">
        <v>45597</v>
      </c>
      <c r="X115" s="20"/>
      <c r="Y115" s="824">
        <v>1</v>
      </c>
      <c r="Z115" s="824">
        <v>1</v>
      </c>
      <c r="AA115" s="824" t="s">
        <v>105</v>
      </c>
      <c r="AB115" s="1326" t="s">
        <v>725</v>
      </c>
    </row>
    <row r="116" spans="1:28" s="963" customFormat="1" ht="15" thickBot="1" x14ac:dyDescent="0.35">
      <c r="A116" s="2" t="s">
        <v>1031</v>
      </c>
      <c r="B116" s="17">
        <v>150007</v>
      </c>
      <c r="C116" s="3">
        <v>8588005815215</v>
      </c>
      <c r="D116" s="2" t="s">
        <v>1044</v>
      </c>
      <c r="E116" s="377">
        <v>2000</v>
      </c>
      <c r="F116" s="1297">
        <f t="shared" ref="F116" si="20">E116*1.2</f>
        <v>2400</v>
      </c>
      <c r="G116" s="522" t="s">
        <v>139</v>
      </c>
      <c r="H116" s="13" t="s">
        <v>139</v>
      </c>
      <c r="I116" s="13" t="s">
        <v>99</v>
      </c>
      <c r="J116" s="13" t="s">
        <v>100</v>
      </c>
      <c r="K116" s="36">
        <v>73090059</v>
      </c>
      <c r="L116" s="13" t="s">
        <v>101</v>
      </c>
      <c r="M116" s="824"/>
      <c r="N116" s="8">
        <v>2182</v>
      </c>
      <c r="O116" s="8">
        <v>1400</v>
      </c>
      <c r="P116" s="13"/>
      <c r="Q116" s="14">
        <v>300</v>
      </c>
      <c r="R116" s="14">
        <f t="shared" ref="R116" si="21">Q116*0.9</f>
        <v>270</v>
      </c>
      <c r="S116" s="90" t="s">
        <v>111</v>
      </c>
      <c r="T116" s="8" t="s">
        <v>114</v>
      </c>
      <c r="U116" s="16" t="s">
        <v>131</v>
      </c>
      <c r="V116" s="18" t="s">
        <v>1020</v>
      </c>
      <c r="W116" s="1325">
        <v>45597</v>
      </c>
      <c r="X116" s="20"/>
      <c r="Y116" s="824">
        <v>1</v>
      </c>
      <c r="Z116" s="824">
        <v>1</v>
      </c>
      <c r="AA116" s="824" t="s">
        <v>105</v>
      </c>
      <c r="AB116" s="1326" t="s">
        <v>725</v>
      </c>
    </row>
    <row r="117" spans="1:28" s="886" customFormat="1" ht="14.4" customHeight="1" thickBot="1" x14ac:dyDescent="0.3">
      <c r="A117" s="4"/>
      <c r="B117" s="4"/>
      <c r="C117" s="4"/>
      <c r="D117" s="7" t="s">
        <v>128</v>
      </c>
      <c r="E117" s="748"/>
      <c r="F117" s="748"/>
      <c r="G117" s="4"/>
      <c r="H117" s="4"/>
      <c r="I117" s="4"/>
      <c r="J117" s="4"/>
      <c r="K117" s="4"/>
      <c r="L117" s="4"/>
      <c r="M117" s="4"/>
      <c r="N117" s="1118"/>
      <c r="O117" s="1118"/>
      <c r="P117" s="4"/>
      <c r="Q117" s="1052"/>
      <c r="R117" s="1052"/>
      <c r="S117" s="1052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s="917" customFormat="1" ht="14.4" customHeight="1" x14ac:dyDescent="0.25">
      <c r="A118" s="2" t="s">
        <v>1032</v>
      </c>
      <c r="B118" s="17">
        <v>150012</v>
      </c>
      <c r="C118" s="3">
        <v>8588005814065</v>
      </c>
      <c r="D118" s="2" t="s">
        <v>1045</v>
      </c>
      <c r="E118" s="376">
        <v>690</v>
      </c>
      <c r="F118" s="1297">
        <f t="shared" ref="F118:F123" si="22">E118*1.2</f>
        <v>828</v>
      </c>
      <c r="G118" s="522" t="s">
        <v>139</v>
      </c>
      <c r="H118" s="13" t="s">
        <v>139</v>
      </c>
      <c r="I118" s="13" t="s">
        <v>99</v>
      </c>
      <c r="J118" s="13" t="s">
        <v>100</v>
      </c>
      <c r="K118" s="13">
        <v>73101000</v>
      </c>
      <c r="L118" s="13" t="s">
        <v>101</v>
      </c>
      <c r="M118" s="824"/>
      <c r="N118" s="8">
        <v>1460</v>
      </c>
      <c r="O118" s="8">
        <v>750</v>
      </c>
      <c r="P118" s="824"/>
      <c r="Q118" s="13">
        <v>88</v>
      </c>
      <c r="R118" s="14">
        <f t="shared" ref="R118:R130" si="23">Q118*0.9</f>
        <v>79.2</v>
      </c>
      <c r="S118" s="90" t="s">
        <v>111</v>
      </c>
      <c r="T118" s="8" t="s">
        <v>114</v>
      </c>
      <c r="U118" s="16" t="s">
        <v>131</v>
      </c>
      <c r="V118" s="18" t="s">
        <v>1020</v>
      </c>
      <c r="W118" s="1325">
        <v>45597</v>
      </c>
      <c r="X118" s="20"/>
      <c r="Y118" s="824">
        <v>1</v>
      </c>
      <c r="Z118" s="824">
        <v>1</v>
      </c>
      <c r="AA118" s="824" t="s">
        <v>105</v>
      </c>
      <c r="AB118" s="1326" t="s">
        <v>725</v>
      </c>
    </row>
    <row r="119" spans="1:28" s="917" customFormat="1" ht="14.4" customHeight="1" x14ac:dyDescent="0.25">
      <c r="A119" s="2" t="s">
        <v>1033</v>
      </c>
      <c r="B119" s="17">
        <v>150013</v>
      </c>
      <c r="C119" s="3">
        <v>8588005814072</v>
      </c>
      <c r="D119" s="2" t="s">
        <v>1046</v>
      </c>
      <c r="E119" s="376">
        <v>870</v>
      </c>
      <c r="F119" s="1297">
        <f t="shared" si="22"/>
        <v>1044</v>
      </c>
      <c r="G119" s="522" t="s">
        <v>139</v>
      </c>
      <c r="H119" s="13" t="s">
        <v>139</v>
      </c>
      <c r="I119" s="13" t="s">
        <v>99</v>
      </c>
      <c r="J119" s="13" t="s">
        <v>100</v>
      </c>
      <c r="K119" s="13">
        <v>73090059</v>
      </c>
      <c r="L119" s="13" t="s">
        <v>101</v>
      </c>
      <c r="M119" s="824"/>
      <c r="N119" s="8">
        <v>1660</v>
      </c>
      <c r="O119" s="8">
        <v>850</v>
      </c>
      <c r="P119" s="824"/>
      <c r="Q119" s="13">
        <v>116</v>
      </c>
      <c r="R119" s="14">
        <f t="shared" si="23"/>
        <v>104.4</v>
      </c>
      <c r="S119" s="90" t="s">
        <v>111</v>
      </c>
      <c r="T119" s="8" t="s">
        <v>114</v>
      </c>
      <c r="U119" s="16" t="s">
        <v>131</v>
      </c>
      <c r="V119" s="18" t="s">
        <v>1020</v>
      </c>
      <c r="W119" s="1325">
        <v>45597</v>
      </c>
      <c r="X119" s="20"/>
      <c r="Y119" s="824">
        <v>1</v>
      </c>
      <c r="Z119" s="824">
        <v>1</v>
      </c>
      <c r="AA119" s="824" t="s">
        <v>105</v>
      </c>
      <c r="AB119" s="1326" t="s">
        <v>725</v>
      </c>
    </row>
    <row r="120" spans="1:28" s="917" customFormat="1" ht="14.4" customHeight="1" x14ac:dyDescent="0.25">
      <c r="A120" s="2" t="s">
        <v>1034</v>
      </c>
      <c r="B120" s="17">
        <v>150014</v>
      </c>
      <c r="C120" s="3">
        <v>8588005814089</v>
      </c>
      <c r="D120" s="2" t="s">
        <v>1047</v>
      </c>
      <c r="E120" s="376">
        <v>1150</v>
      </c>
      <c r="F120" s="1297">
        <f t="shared" si="22"/>
        <v>1380</v>
      </c>
      <c r="G120" s="522" t="s">
        <v>139</v>
      </c>
      <c r="H120" s="13" t="s">
        <v>139</v>
      </c>
      <c r="I120" s="13" t="s">
        <v>99</v>
      </c>
      <c r="J120" s="13" t="s">
        <v>100</v>
      </c>
      <c r="K120" s="13">
        <v>73090059</v>
      </c>
      <c r="L120" s="13" t="s">
        <v>101</v>
      </c>
      <c r="M120" s="824"/>
      <c r="N120" s="8">
        <v>1910</v>
      </c>
      <c r="O120" s="8">
        <v>990</v>
      </c>
      <c r="P120" s="824"/>
      <c r="Q120" s="13">
        <v>168</v>
      </c>
      <c r="R120" s="14">
        <f t="shared" si="23"/>
        <v>151.20000000000002</v>
      </c>
      <c r="S120" s="90" t="s">
        <v>111</v>
      </c>
      <c r="T120" s="8" t="s">
        <v>114</v>
      </c>
      <c r="U120" s="16" t="s">
        <v>131</v>
      </c>
      <c r="V120" s="18" t="s">
        <v>1020</v>
      </c>
      <c r="W120" s="1325">
        <v>45597</v>
      </c>
      <c r="X120" s="20"/>
      <c r="Y120" s="824">
        <v>1</v>
      </c>
      <c r="Z120" s="824">
        <v>1</v>
      </c>
      <c r="AA120" s="824" t="s">
        <v>105</v>
      </c>
      <c r="AB120" s="1326" t="s">
        <v>725</v>
      </c>
    </row>
    <row r="121" spans="1:28" s="917" customFormat="1" ht="14.4" customHeight="1" x14ac:dyDescent="0.25">
      <c r="A121" s="2" t="s">
        <v>1035</v>
      </c>
      <c r="B121" s="17">
        <v>150015</v>
      </c>
      <c r="C121" s="3">
        <v>8588005814096</v>
      </c>
      <c r="D121" s="2" t="s">
        <v>1048</v>
      </c>
      <c r="E121" s="376">
        <v>1270</v>
      </c>
      <c r="F121" s="1297">
        <f t="shared" si="22"/>
        <v>1524</v>
      </c>
      <c r="G121" s="522" t="s">
        <v>139</v>
      </c>
      <c r="H121" s="13" t="s">
        <v>139</v>
      </c>
      <c r="I121" s="13" t="s">
        <v>99</v>
      </c>
      <c r="J121" s="13" t="s">
        <v>100</v>
      </c>
      <c r="K121" s="13">
        <v>73090059</v>
      </c>
      <c r="L121" s="13" t="s">
        <v>101</v>
      </c>
      <c r="M121" s="824"/>
      <c r="N121" s="8">
        <v>2090</v>
      </c>
      <c r="O121" s="8">
        <v>990</v>
      </c>
      <c r="P121" s="824"/>
      <c r="Q121" s="13">
        <v>198</v>
      </c>
      <c r="R121" s="14">
        <f t="shared" si="23"/>
        <v>178.20000000000002</v>
      </c>
      <c r="S121" s="90" t="s">
        <v>111</v>
      </c>
      <c r="T121" s="8" t="s">
        <v>114</v>
      </c>
      <c r="U121" s="16" t="s">
        <v>131</v>
      </c>
      <c r="V121" s="18" t="s">
        <v>1020</v>
      </c>
      <c r="W121" s="1325">
        <v>45597</v>
      </c>
      <c r="X121" s="20"/>
      <c r="Y121" s="824">
        <v>1</v>
      </c>
      <c r="Z121" s="824">
        <v>1</v>
      </c>
      <c r="AA121" s="824" t="s">
        <v>105</v>
      </c>
      <c r="AB121" s="1326" t="s">
        <v>725</v>
      </c>
    </row>
    <row r="122" spans="1:28" s="917" customFormat="1" ht="14.4" customHeight="1" x14ac:dyDescent="0.25">
      <c r="A122" s="2" t="s">
        <v>1036</v>
      </c>
      <c r="B122" s="17">
        <v>150016</v>
      </c>
      <c r="C122" s="3">
        <v>8588005815222</v>
      </c>
      <c r="D122" s="2" t="s">
        <v>1049</v>
      </c>
      <c r="E122" s="376">
        <v>1900</v>
      </c>
      <c r="F122" s="1297">
        <f t="shared" si="22"/>
        <v>2280</v>
      </c>
      <c r="G122" s="522" t="s">
        <v>139</v>
      </c>
      <c r="H122" s="13" t="s">
        <v>139</v>
      </c>
      <c r="I122" s="13" t="s">
        <v>99</v>
      </c>
      <c r="J122" s="13" t="s">
        <v>100</v>
      </c>
      <c r="K122" s="13">
        <v>73090059</v>
      </c>
      <c r="L122" s="13" t="s">
        <v>101</v>
      </c>
      <c r="M122" s="824"/>
      <c r="N122" s="8">
        <v>2220</v>
      </c>
      <c r="O122" s="8">
        <v>1200</v>
      </c>
      <c r="P122" s="824"/>
      <c r="Q122" s="13">
        <v>295</v>
      </c>
      <c r="R122" s="14">
        <f t="shared" si="23"/>
        <v>265.5</v>
      </c>
      <c r="S122" s="90" t="s">
        <v>111</v>
      </c>
      <c r="T122" s="8" t="s">
        <v>114</v>
      </c>
      <c r="U122" s="16" t="s">
        <v>131</v>
      </c>
      <c r="V122" s="18" t="s">
        <v>1020</v>
      </c>
      <c r="W122" s="1325">
        <v>45597</v>
      </c>
      <c r="X122" s="20"/>
      <c r="Y122" s="824">
        <v>1</v>
      </c>
      <c r="Z122" s="824">
        <v>1</v>
      </c>
      <c r="AA122" s="824" t="s">
        <v>105</v>
      </c>
      <c r="AB122" s="1326" t="s">
        <v>725</v>
      </c>
    </row>
    <row r="123" spans="1:28" s="917" customFormat="1" ht="14.4" customHeight="1" thickBot="1" x14ac:dyDescent="0.3">
      <c r="A123" s="2" t="s">
        <v>1037</v>
      </c>
      <c r="B123" s="17">
        <v>150017</v>
      </c>
      <c r="C123" s="3">
        <v>8588005815239</v>
      </c>
      <c r="D123" s="2" t="s">
        <v>1050</v>
      </c>
      <c r="E123" s="377">
        <v>2300</v>
      </c>
      <c r="F123" s="1297">
        <f t="shared" si="22"/>
        <v>2760</v>
      </c>
      <c r="G123" s="522" t="s">
        <v>139</v>
      </c>
      <c r="H123" s="13" t="s">
        <v>139</v>
      </c>
      <c r="I123" s="13" t="s">
        <v>99</v>
      </c>
      <c r="J123" s="13" t="s">
        <v>100</v>
      </c>
      <c r="K123" s="36">
        <v>73090059</v>
      </c>
      <c r="L123" s="13" t="s">
        <v>101</v>
      </c>
      <c r="M123" s="824"/>
      <c r="N123" s="8">
        <v>2182</v>
      </c>
      <c r="O123" s="8">
        <v>1400</v>
      </c>
      <c r="P123" s="824"/>
      <c r="Q123" s="13">
        <v>356</v>
      </c>
      <c r="R123" s="14">
        <f t="shared" si="23"/>
        <v>320.40000000000003</v>
      </c>
      <c r="S123" s="90" t="s">
        <v>111</v>
      </c>
      <c r="T123" s="8" t="s">
        <v>114</v>
      </c>
      <c r="U123" s="16" t="s">
        <v>131</v>
      </c>
      <c r="V123" s="18" t="s">
        <v>1020</v>
      </c>
      <c r="W123" s="1325">
        <v>45597</v>
      </c>
      <c r="X123" s="20"/>
      <c r="Y123" s="824">
        <v>1</v>
      </c>
      <c r="Z123" s="824">
        <v>1</v>
      </c>
      <c r="AA123" s="824" t="s">
        <v>105</v>
      </c>
      <c r="AB123" s="1326" t="s">
        <v>725</v>
      </c>
    </row>
    <row r="124" spans="1:28" s="886" customFormat="1" ht="14.4" customHeight="1" thickBot="1" x14ac:dyDescent="0.3">
      <c r="A124" s="4"/>
      <c r="B124" s="27"/>
      <c r="C124" s="6"/>
      <c r="D124" s="7" t="s">
        <v>129</v>
      </c>
      <c r="E124" s="748"/>
      <c r="F124" s="748"/>
      <c r="G124" s="4"/>
      <c r="H124" s="4"/>
      <c r="I124" s="4"/>
      <c r="J124" s="4"/>
      <c r="K124" s="4"/>
      <c r="L124" s="4"/>
      <c r="M124" s="4"/>
      <c r="N124" s="1118"/>
      <c r="O124" s="1118"/>
      <c r="P124" s="4"/>
      <c r="Q124" s="1052"/>
      <c r="R124" s="1052"/>
      <c r="S124" s="1052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s="917" customFormat="1" ht="14.4" customHeight="1" x14ac:dyDescent="0.25">
      <c r="A125" s="2" t="s">
        <v>1038</v>
      </c>
      <c r="B125" s="17">
        <v>150022</v>
      </c>
      <c r="C125" s="3">
        <v>8588005814102</v>
      </c>
      <c r="D125" s="2" t="s">
        <v>1051</v>
      </c>
      <c r="E125" s="376">
        <v>800</v>
      </c>
      <c r="F125" s="1296">
        <f t="shared" ref="F125:F130" si="24">E125*1.2</f>
        <v>960</v>
      </c>
      <c r="G125" s="522" t="s">
        <v>139</v>
      </c>
      <c r="H125" s="13" t="s">
        <v>139</v>
      </c>
      <c r="I125" s="13" t="s">
        <v>99</v>
      </c>
      <c r="J125" s="13" t="s">
        <v>100</v>
      </c>
      <c r="K125" s="13">
        <v>73101000</v>
      </c>
      <c r="L125" s="13" t="s">
        <v>101</v>
      </c>
      <c r="M125" s="824"/>
      <c r="N125" s="8">
        <v>1460</v>
      </c>
      <c r="O125" s="8">
        <v>750</v>
      </c>
      <c r="P125" s="824"/>
      <c r="Q125" s="13">
        <v>93</v>
      </c>
      <c r="R125" s="14">
        <f t="shared" si="23"/>
        <v>83.7</v>
      </c>
      <c r="S125" s="90" t="s">
        <v>111</v>
      </c>
      <c r="T125" s="8" t="s">
        <v>114</v>
      </c>
      <c r="U125" s="16" t="s">
        <v>131</v>
      </c>
      <c r="V125" s="18" t="s">
        <v>1020</v>
      </c>
      <c r="W125" s="1325">
        <v>45597</v>
      </c>
      <c r="X125" s="20"/>
      <c r="Y125" s="824">
        <v>1</v>
      </c>
      <c r="Z125" s="824">
        <v>1</v>
      </c>
      <c r="AA125" s="824" t="s">
        <v>105</v>
      </c>
      <c r="AB125" s="1326" t="s">
        <v>725</v>
      </c>
    </row>
    <row r="126" spans="1:28" s="917" customFormat="1" ht="14.4" customHeight="1" x14ac:dyDescent="0.25">
      <c r="A126" s="2" t="s">
        <v>1039</v>
      </c>
      <c r="B126" s="17">
        <v>150023</v>
      </c>
      <c r="C126" s="3">
        <v>8588005814119</v>
      </c>
      <c r="D126" s="2" t="s">
        <v>1052</v>
      </c>
      <c r="E126" s="376">
        <v>990</v>
      </c>
      <c r="F126" s="1297">
        <f t="shared" si="24"/>
        <v>1188</v>
      </c>
      <c r="G126" s="522" t="s">
        <v>139</v>
      </c>
      <c r="H126" s="13" t="s">
        <v>139</v>
      </c>
      <c r="I126" s="13" t="s">
        <v>99</v>
      </c>
      <c r="J126" s="13" t="s">
        <v>100</v>
      </c>
      <c r="K126" s="13">
        <v>73090059</v>
      </c>
      <c r="L126" s="13" t="s">
        <v>101</v>
      </c>
      <c r="M126" s="824"/>
      <c r="N126" s="8">
        <v>1660</v>
      </c>
      <c r="O126" s="8">
        <v>850</v>
      </c>
      <c r="P126" s="824"/>
      <c r="Q126" s="13">
        <v>130</v>
      </c>
      <c r="R126" s="14">
        <f t="shared" si="23"/>
        <v>117</v>
      </c>
      <c r="S126" s="90" t="s">
        <v>111</v>
      </c>
      <c r="T126" s="8" t="s">
        <v>114</v>
      </c>
      <c r="U126" s="16" t="s">
        <v>131</v>
      </c>
      <c r="V126" s="18" t="s">
        <v>1020</v>
      </c>
      <c r="W126" s="1325">
        <v>45597</v>
      </c>
      <c r="X126" s="20"/>
      <c r="Y126" s="824">
        <v>1</v>
      </c>
      <c r="Z126" s="824">
        <v>1</v>
      </c>
      <c r="AA126" s="824" t="s">
        <v>105</v>
      </c>
      <c r="AB126" s="1326" t="s">
        <v>725</v>
      </c>
    </row>
    <row r="127" spans="1:28" s="917" customFormat="1" ht="14.4" customHeight="1" x14ac:dyDescent="0.25">
      <c r="A127" s="2" t="s">
        <v>1040</v>
      </c>
      <c r="B127" s="17">
        <v>150024</v>
      </c>
      <c r="C127" s="3">
        <v>8588005814126</v>
      </c>
      <c r="D127" s="2" t="s">
        <v>1053</v>
      </c>
      <c r="E127" s="376">
        <v>1360</v>
      </c>
      <c r="F127" s="1297">
        <f t="shared" si="24"/>
        <v>1632</v>
      </c>
      <c r="G127" s="522" t="s">
        <v>139</v>
      </c>
      <c r="H127" s="13" t="s">
        <v>139</v>
      </c>
      <c r="I127" s="13" t="s">
        <v>99</v>
      </c>
      <c r="J127" s="13" t="s">
        <v>100</v>
      </c>
      <c r="K127" s="13">
        <v>73090059</v>
      </c>
      <c r="L127" s="13" t="s">
        <v>101</v>
      </c>
      <c r="M127" s="824"/>
      <c r="N127" s="8">
        <v>1910</v>
      </c>
      <c r="O127" s="8">
        <v>990</v>
      </c>
      <c r="P127" s="824"/>
      <c r="Q127" s="13">
        <v>205</v>
      </c>
      <c r="R127" s="14">
        <f t="shared" si="23"/>
        <v>184.5</v>
      </c>
      <c r="S127" s="90" t="s">
        <v>111</v>
      </c>
      <c r="T127" s="8" t="s">
        <v>114</v>
      </c>
      <c r="U127" s="16" t="s">
        <v>131</v>
      </c>
      <c r="V127" s="18" t="s">
        <v>1020</v>
      </c>
      <c r="W127" s="1325">
        <v>45597</v>
      </c>
      <c r="X127" s="20"/>
      <c r="Y127" s="824">
        <v>1</v>
      </c>
      <c r="Z127" s="824">
        <v>1</v>
      </c>
      <c r="AA127" s="824" t="s">
        <v>105</v>
      </c>
      <c r="AB127" s="1326" t="s">
        <v>725</v>
      </c>
    </row>
    <row r="128" spans="1:28" s="917" customFormat="1" ht="14.4" customHeight="1" x14ac:dyDescent="0.25">
      <c r="A128" s="2" t="s">
        <v>1041</v>
      </c>
      <c r="B128" s="17">
        <v>150025</v>
      </c>
      <c r="C128" s="3">
        <v>8588005814133</v>
      </c>
      <c r="D128" s="2" t="s">
        <v>1054</v>
      </c>
      <c r="E128" s="376">
        <v>1460</v>
      </c>
      <c r="F128" s="1297">
        <f t="shared" si="24"/>
        <v>1752</v>
      </c>
      <c r="G128" s="522" t="s">
        <v>139</v>
      </c>
      <c r="H128" s="13" t="s">
        <v>139</v>
      </c>
      <c r="I128" s="13" t="s">
        <v>99</v>
      </c>
      <c r="J128" s="13" t="s">
        <v>100</v>
      </c>
      <c r="K128" s="13">
        <v>73090059</v>
      </c>
      <c r="L128" s="13" t="s">
        <v>101</v>
      </c>
      <c r="M128" s="824"/>
      <c r="N128" s="8">
        <v>2090</v>
      </c>
      <c r="O128" s="8">
        <v>990</v>
      </c>
      <c r="P128" s="824"/>
      <c r="Q128" s="13">
        <v>221</v>
      </c>
      <c r="R128" s="14">
        <f t="shared" si="23"/>
        <v>198.9</v>
      </c>
      <c r="S128" s="90" t="s">
        <v>111</v>
      </c>
      <c r="T128" s="8" t="s">
        <v>114</v>
      </c>
      <c r="U128" s="16" t="s">
        <v>131</v>
      </c>
      <c r="V128" s="18" t="s">
        <v>1020</v>
      </c>
      <c r="W128" s="1325">
        <v>45597</v>
      </c>
      <c r="X128" s="20"/>
      <c r="Y128" s="824">
        <v>1</v>
      </c>
      <c r="Z128" s="824">
        <v>1</v>
      </c>
      <c r="AA128" s="824" t="s">
        <v>105</v>
      </c>
      <c r="AB128" s="1326" t="s">
        <v>725</v>
      </c>
    </row>
    <row r="129" spans="1:29" s="917" customFormat="1" ht="14.4" customHeight="1" x14ac:dyDescent="0.25">
      <c r="A129" s="2" t="s">
        <v>1042</v>
      </c>
      <c r="B129" s="17">
        <v>150026</v>
      </c>
      <c r="C129" s="3">
        <v>8588005815246</v>
      </c>
      <c r="D129" s="2" t="s">
        <v>1055</v>
      </c>
      <c r="E129" s="376">
        <v>2100</v>
      </c>
      <c r="F129" s="1297">
        <f t="shared" si="24"/>
        <v>2520</v>
      </c>
      <c r="G129" s="522" t="s">
        <v>139</v>
      </c>
      <c r="H129" s="13" t="s">
        <v>139</v>
      </c>
      <c r="I129" s="13" t="s">
        <v>99</v>
      </c>
      <c r="J129" s="13" t="s">
        <v>100</v>
      </c>
      <c r="K129" s="13">
        <v>73090059</v>
      </c>
      <c r="L129" s="13" t="s">
        <v>101</v>
      </c>
      <c r="M129" s="824"/>
      <c r="N129" s="8">
        <v>2220</v>
      </c>
      <c r="O129" s="8">
        <v>1200</v>
      </c>
      <c r="P129" s="824"/>
      <c r="Q129" s="13">
        <v>329</v>
      </c>
      <c r="R129" s="14">
        <f t="shared" si="23"/>
        <v>296.10000000000002</v>
      </c>
      <c r="S129" s="90" t="s">
        <v>111</v>
      </c>
      <c r="T129" s="8" t="s">
        <v>114</v>
      </c>
      <c r="U129" s="16" t="s">
        <v>131</v>
      </c>
      <c r="V129" s="18" t="s">
        <v>1020</v>
      </c>
      <c r="W129" s="1325">
        <v>45597</v>
      </c>
      <c r="X129" s="20"/>
      <c r="Y129" s="824">
        <v>1</v>
      </c>
      <c r="Z129" s="824">
        <v>1</v>
      </c>
      <c r="AA129" s="824" t="s">
        <v>105</v>
      </c>
      <c r="AB129" s="1326" t="s">
        <v>725</v>
      </c>
    </row>
    <row r="130" spans="1:29" s="917" customFormat="1" ht="14.4" customHeight="1" thickBot="1" x14ac:dyDescent="0.3">
      <c r="A130" s="2" t="s">
        <v>1043</v>
      </c>
      <c r="B130" s="17">
        <v>150027</v>
      </c>
      <c r="C130" s="3">
        <v>8588005815253</v>
      </c>
      <c r="D130" s="2" t="s">
        <v>1056</v>
      </c>
      <c r="E130" s="377">
        <v>2550</v>
      </c>
      <c r="F130" s="1327">
        <f t="shared" si="24"/>
        <v>3060</v>
      </c>
      <c r="G130" s="522" t="s">
        <v>139</v>
      </c>
      <c r="H130" s="13" t="s">
        <v>139</v>
      </c>
      <c r="I130" s="13" t="s">
        <v>99</v>
      </c>
      <c r="J130" s="13" t="s">
        <v>100</v>
      </c>
      <c r="K130" s="36">
        <v>73090059</v>
      </c>
      <c r="L130" s="13" t="s">
        <v>101</v>
      </c>
      <c r="M130" s="824"/>
      <c r="N130" s="8">
        <v>2182</v>
      </c>
      <c r="O130" s="8">
        <v>1400</v>
      </c>
      <c r="P130" s="824"/>
      <c r="Q130" s="13">
        <v>393</v>
      </c>
      <c r="R130" s="14">
        <f t="shared" si="23"/>
        <v>353.7</v>
      </c>
      <c r="S130" s="90" t="s">
        <v>111</v>
      </c>
      <c r="T130" s="8" t="s">
        <v>114</v>
      </c>
      <c r="U130" s="16" t="s">
        <v>131</v>
      </c>
      <c r="V130" s="18" t="s">
        <v>1020</v>
      </c>
      <c r="W130" s="1325">
        <v>45597</v>
      </c>
      <c r="X130" s="20"/>
      <c r="Y130" s="824">
        <v>1</v>
      </c>
      <c r="Z130" s="824">
        <v>1</v>
      </c>
      <c r="AA130" s="824" t="s">
        <v>105</v>
      </c>
      <c r="AB130" s="1326" t="s">
        <v>725</v>
      </c>
    </row>
    <row r="131" spans="1:29" customFormat="1" ht="16.2" thickBot="1" x14ac:dyDescent="0.35">
      <c r="A131" s="37"/>
      <c r="B131" s="27"/>
      <c r="C131" s="6"/>
      <c r="D131" s="480" t="s">
        <v>716</v>
      </c>
      <c r="E131" s="1054">
        <v>0</v>
      </c>
      <c r="F131" s="1054">
        <f t="shared" ref="F131:F145" si="25">E131*1.2</f>
        <v>0</v>
      </c>
      <c r="G131" s="820"/>
      <c r="H131" s="821"/>
      <c r="I131" s="22"/>
      <c r="J131" s="22"/>
      <c r="K131" s="87"/>
      <c r="L131" s="22"/>
      <c r="M131" s="25"/>
      <c r="N131" s="1117"/>
      <c r="O131" s="1117"/>
      <c r="P131" s="25"/>
      <c r="Q131" s="23"/>
      <c r="R131" s="23"/>
      <c r="S131" s="25"/>
      <c r="T131" s="45"/>
      <c r="U131" s="26"/>
      <c r="V131" s="27"/>
      <c r="W131" s="28"/>
      <c r="X131" s="24"/>
      <c r="Y131" s="24"/>
      <c r="Z131" s="822"/>
      <c r="AA131" s="822"/>
      <c r="AB131" s="822"/>
      <c r="AC131" s="1041"/>
    </row>
    <row r="132" spans="1:29" s="910" customFormat="1" ht="14.4" x14ac:dyDescent="0.3">
      <c r="A132" s="1234" t="s">
        <v>1057</v>
      </c>
      <c r="B132" s="1333">
        <v>150060</v>
      </c>
      <c r="C132" s="901">
        <v>3800152900015</v>
      </c>
      <c r="D132" s="1334" t="s">
        <v>1070</v>
      </c>
      <c r="E132" s="383">
        <v>1540</v>
      </c>
      <c r="F132" s="1195">
        <f t="shared" si="25"/>
        <v>1848</v>
      </c>
      <c r="G132" s="1335" t="s">
        <v>139</v>
      </c>
      <c r="H132" s="597" t="s">
        <v>139</v>
      </c>
      <c r="I132" s="49" t="s">
        <v>99</v>
      </c>
      <c r="J132" s="361" t="s">
        <v>100</v>
      </c>
      <c r="K132" s="597">
        <v>84191900</v>
      </c>
      <c r="L132" s="362" t="s">
        <v>101</v>
      </c>
      <c r="M132" s="597"/>
      <c r="N132" s="1238">
        <v>1750</v>
      </c>
      <c r="O132" s="1238">
        <v>850</v>
      </c>
      <c r="P132" s="597"/>
      <c r="Q132" s="1328">
        <v>131</v>
      </c>
      <c r="R132" s="1328">
        <v>119</v>
      </c>
      <c r="S132" s="1329" t="s">
        <v>111</v>
      </c>
      <c r="T132" s="82" t="s">
        <v>114</v>
      </c>
      <c r="U132" s="56" t="s">
        <v>131</v>
      </c>
      <c r="V132" s="57" t="s">
        <v>1020</v>
      </c>
      <c r="W132" s="1330">
        <v>45597</v>
      </c>
      <c r="X132" s="51"/>
      <c r="Y132" s="1196">
        <v>1</v>
      </c>
      <c r="Z132" s="1196">
        <v>1</v>
      </c>
      <c r="AA132" s="1196" t="s">
        <v>105</v>
      </c>
      <c r="AB132" s="1331" t="s">
        <v>725</v>
      </c>
    </row>
    <row r="133" spans="1:29" s="910" customFormat="1" ht="14.4" x14ac:dyDescent="0.3">
      <c r="A133" s="41" t="s">
        <v>1058</v>
      </c>
      <c r="B133" s="1147">
        <v>150061</v>
      </c>
      <c r="C133" s="42">
        <v>3800152900046</v>
      </c>
      <c r="D133" s="41" t="s">
        <v>1071</v>
      </c>
      <c r="E133" s="381">
        <v>1900</v>
      </c>
      <c r="F133" s="1200">
        <f t="shared" si="25"/>
        <v>2280</v>
      </c>
      <c r="G133" s="1298" t="s">
        <v>139</v>
      </c>
      <c r="H133" s="49" t="s">
        <v>139</v>
      </c>
      <c r="I133" s="49" t="s">
        <v>99</v>
      </c>
      <c r="J133" s="361" t="s">
        <v>100</v>
      </c>
      <c r="K133" s="49">
        <v>84191900</v>
      </c>
      <c r="L133" s="362" t="s">
        <v>101</v>
      </c>
      <c r="M133" s="49"/>
      <c r="N133" s="82">
        <v>1890</v>
      </c>
      <c r="O133" s="82">
        <v>990</v>
      </c>
      <c r="P133" s="49"/>
      <c r="Q133" s="54">
        <v>171</v>
      </c>
      <c r="R133" s="54">
        <v>155</v>
      </c>
      <c r="S133" s="1329" t="s">
        <v>111</v>
      </c>
      <c r="T133" s="82" t="s">
        <v>114</v>
      </c>
      <c r="U133" s="56" t="s">
        <v>131</v>
      </c>
      <c r="V133" s="57" t="s">
        <v>1020</v>
      </c>
      <c r="W133" s="1330">
        <v>45597</v>
      </c>
      <c r="X133" s="51"/>
      <c r="Y133" s="1196">
        <v>1</v>
      </c>
      <c r="Z133" s="1196">
        <v>1</v>
      </c>
      <c r="AA133" s="1196" t="s">
        <v>105</v>
      </c>
      <c r="AB133" s="1331" t="s">
        <v>725</v>
      </c>
    </row>
    <row r="134" spans="1:29" s="910" customFormat="1" ht="14.4" x14ac:dyDescent="0.3">
      <c r="A134" s="41" t="s">
        <v>1059</v>
      </c>
      <c r="B134" s="1147">
        <v>150062</v>
      </c>
      <c r="C134" s="42">
        <v>3800152900077</v>
      </c>
      <c r="D134" s="41" t="s">
        <v>1072</v>
      </c>
      <c r="E134" s="381">
        <v>2000</v>
      </c>
      <c r="F134" s="1200">
        <f t="shared" si="25"/>
        <v>2400</v>
      </c>
      <c r="G134" s="1298" t="s">
        <v>139</v>
      </c>
      <c r="H134" s="49" t="s">
        <v>139</v>
      </c>
      <c r="I134" s="49" t="s">
        <v>99</v>
      </c>
      <c r="J134" s="361" t="s">
        <v>100</v>
      </c>
      <c r="K134" s="49">
        <v>84191900</v>
      </c>
      <c r="L134" s="362" t="s">
        <v>101</v>
      </c>
      <c r="M134" s="49"/>
      <c r="N134" s="82">
        <v>2090</v>
      </c>
      <c r="O134" s="82">
        <v>990</v>
      </c>
      <c r="P134" s="49"/>
      <c r="Q134" s="54">
        <v>182</v>
      </c>
      <c r="R134" s="54">
        <v>164</v>
      </c>
      <c r="S134" s="1329" t="s">
        <v>111</v>
      </c>
      <c r="T134" s="82" t="s">
        <v>114</v>
      </c>
      <c r="U134" s="56" t="s">
        <v>131</v>
      </c>
      <c r="V134" s="57" t="s">
        <v>1020</v>
      </c>
      <c r="W134" s="1330">
        <v>45597</v>
      </c>
      <c r="X134" s="51"/>
      <c r="Y134" s="1196">
        <v>1</v>
      </c>
      <c r="Z134" s="1196">
        <v>1</v>
      </c>
      <c r="AA134" s="1196" t="s">
        <v>105</v>
      </c>
      <c r="AB134" s="1331" t="s">
        <v>725</v>
      </c>
    </row>
    <row r="135" spans="1:29" s="910" customFormat="1" ht="15" thickBot="1" x14ac:dyDescent="0.35">
      <c r="A135" s="41" t="s">
        <v>1060</v>
      </c>
      <c r="B135" s="1147">
        <v>150063</v>
      </c>
      <c r="C135" s="42">
        <v>3800152900107</v>
      </c>
      <c r="D135" s="41" t="s">
        <v>1073</v>
      </c>
      <c r="E135" s="382">
        <v>2900</v>
      </c>
      <c r="F135" s="1204">
        <f t="shared" si="25"/>
        <v>3480</v>
      </c>
      <c r="G135" s="1298" t="s">
        <v>139</v>
      </c>
      <c r="H135" s="49" t="s">
        <v>139</v>
      </c>
      <c r="I135" s="49" t="s">
        <v>99</v>
      </c>
      <c r="J135" s="361" t="s">
        <v>100</v>
      </c>
      <c r="K135" s="364">
        <v>84191900</v>
      </c>
      <c r="L135" s="362" t="s">
        <v>101</v>
      </c>
      <c r="M135" s="49"/>
      <c r="N135" s="82">
        <v>2220</v>
      </c>
      <c r="O135" s="82">
        <v>1200</v>
      </c>
      <c r="P135" s="49"/>
      <c r="Q135" s="54">
        <v>289</v>
      </c>
      <c r="R135" s="54">
        <v>266</v>
      </c>
      <c r="S135" s="1329" t="s">
        <v>111</v>
      </c>
      <c r="T135" s="82" t="s">
        <v>114</v>
      </c>
      <c r="U135" s="56" t="s">
        <v>131</v>
      </c>
      <c r="V135" s="57" t="s">
        <v>1020</v>
      </c>
      <c r="W135" s="1330">
        <v>45597</v>
      </c>
      <c r="X135" s="51"/>
      <c r="Y135" s="1196">
        <v>1</v>
      </c>
      <c r="Z135" s="1196">
        <v>1</v>
      </c>
      <c r="AA135" s="1196" t="s">
        <v>105</v>
      </c>
      <c r="AB135" s="1331" t="s">
        <v>725</v>
      </c>
    </row>
    <row r="136" spans="1:29" s="1039" customFormat="1" ht="16.2" thickBot="1" x14ac:dyDescent="0.35">
      <c r="A136" s="1052"/>
      <c r="B136" s="1049"/>
      <c r="C136" s="1042"/>
      <c r="D136" s="996" t="s">
        <v>717</v>
      </c>
      <c r="E136" s="1055"/>
      <c r="F136" s="1055"/>
      <c r="G136" s="1046"/>
      <c r="H136" s="1051"/>
      <c r="I136" s="1051"/>
      <c r="J136" s="1051"/>
      <c r="K136" s="1045"/>
      <c r="L136" s="1051"/>
      <c r="M136" s="1051"/>
      <c r="N136" s="1119"/>
      <c r="O136" s="1119"/>
      <c r="P136" s="1051"/>
      <c r="Q136" s="1040"/>
      <c r="R136" s="1040"/>
      <c r="S136" s="1051"/>
      <c r="T136" s="1037"/>
      <c r="U136" s="1048"/>
      <c r="V136" s="1044"/>
      <c r="W136" s="1043"/>
      <c r="X136" s="1043"/>
      <c r="Y136" s="1038"/>
      <c r="Z136" s="1038"/>
      <c r="AA136" s="1038"/>
      <c r="AB136" s="1047"/>
    </row>
    <row r="137" spans="1:29" s="910" customFormat="1" ht="14.4" x14ac:dyDescent="0.3">
      <c r="A137" s="41" t="s">
        <v>1061</v>
      </c>
      <c r="B137" s="1147">
        <v>150070</v>
      </c>
      <c r="C137" s="42">
        <v>3800152900022</v>
      </c>
      <c r="D137" s="41" t="s">
        <v>1074</v>
      </c>
      <c r="E137" s="383">
        <v>1680</v>
      </c>
      <c r="F137" s="1195">
        <f t="shared" si="25"/>
        <v>2016</v>
      </c>
      <c r="G137" s="1298" t="s">
        <v>139</v>
      </c>
      <c r="H137" s="49" t="s">
        <v>139</v>
      </c>
      <c r="I137" s="49" t="s">
        <v>99</v>
      </c>
      <c r="J137" s="361" t="s">
        <v>100</v>
      </c>
      <c r="K137" s="597">
        <v>84191900</v>
      </c>
      <c r="L137" s="362" t="s">
        <v>101</v>
      </c>
      <c r="M137" s="597"/>
      <c r="N137" s="1238">
        <v>1750</v>
      </c>
      <c r="O137" s="1238">
        <v>850</v>
      </c>
      <c r="P137" s="49"/>
      <c r="Q137" s="1328">
        <v>154</v>
      </c>
      <c r="R137" s="1328">
        <v>142</v>
      </c>
      <c r="S137" s="1329" t="s">
        <v>111</v>
      </c>
      <c r="T137" s="82" t="s">
        <v>114</v>
      </c>
      <c r="U137" s="56" t="s">
        <v>131</v>
      </c>
      <c r="V137" s="57" t="s">
        <v>1020</v>
      </c>
      <c r="W137" s="1330">
        <v>45597</v>
      </c>
      <c r="X137" s="51"/>
      <c r="Y137" s="1196">
        <v>1</v>
      </c>
      <c r="Z137" s="1196">
        <v>1</v>
      </c>
      <c r="AA137" s="1196" t="s">
        <v>105</v>
      </c>
      <c r="AB137" s="1331" t="s">
        <v>725</v>
      </c>
    </row>
    <row r="138" spans="1:29" s="910" customFormat="1" ht="14.4" x14ac:dyDescent="0.3">
      <c r="A138" s="41" t="s">
        <v>1062</v>
      </c>
      <c r="B138" s="1147">
        <v>150071</v>
      </c>
      <c r="C138" s="42">
        <v>3800152900053</v>
      </c>
      <c r="D138" s="41" t="s">
        <v>1075</v>
      </c>
      <c r="E138" s="381">
        <v>2090</v>
      </c>
      <c r="F138" s="1200">
        <f t="shared" si="25"/>
        <v>2508</v>
      </c>
      <c r="G138" s="1298" t="s">
        <v>139</v>
      </c>
      <c r="H138" s="49" t="s">
        <v>139</v>
      </c>
      <c r="I138" s="49" t="s">
        <v>99</v>
      </c>
      <c r="J138" s="361" t="s">
        <v>100</v>
      </c>
      <c r="K138" s="49">
        <v>84191900</v>
      </c>
      <c r="L138" s="362" t="s">
        <v>101</v>
      </c>
      <c r="M138" s="49"/>
      <c r="N138" s="82">
        <v>1890</v>
      </c>
      <c r="O138" s="82">
        <v>990</v>
      </c>
      <c r="P138" s="49"/>
      <c r="Q138" s="54">
        <v>204</v>
      </c>
      <c r="R138" s="54">
        <v>188</v>
      </c>
      <c r="S138" s="1329" t="s">
        <v>111</v>
      </c>
      <c r="T138" s="82" t="s">
        <v>114</v>
      </c>
      <c r="U138" s="56" t="s">
        <v>131</v>
      </c>
      <c r="V138" s="57" t="s">
        <v>1020</v>
      </c>
      <c r="W138" s="1330">
        <v>45597</v>
      </c>
      <c r="X138" s="51"/>
      <c r="Y138" s="1196">
        <v>1</v>
      </c>
      <c r="Z138" s="1196">
        <v>1</v>
      </c>
      <c r="AA138" s="1196" t="s">
        <v>105</v>
      </c>
      <c r="AB138" s="1331" t="s">
        <v>725</v>
      </c>
    </row>
    <row r="139" spans="1:29" s="910" customFormat="1" ht="14.4" x14ac:dyDescent="0.3">
      <c r="A139" s="41" t="s">
        <v>1063</v>
      </c>
      <c r="B139" s="1147">
        <v>150072</v>
      </c>
      <c r="C139" s="42">
        <v>3800152900084</v>
      </c>
      <c r="D139" s="41" t="s">
        <v>1076</v>
      </c>
      <c r="E139" s="381">
        <v>2230</v>
      </c>
      <c r="F139" s="1200">
        <f t="shared" si="25"/>
        <v>2676</v>
      </c>
      <c r="G139" s="1298" t="s">
        <v>139</v>
      </c>
      <c r="H139" s="49" t="s">
        <v>139</v>
      </c>
      <c r="I139" s="49" t="s">
        <v>99</v>
      </c>
      <c r="J139" s="361" t="s">
        <v>100</v>
      </c>
      <c r="K139" s="49">
        <v>84191900</v>
      </c>
      <c r="L139" s="362" t="s">
        <v>101</v>
      </c>
      <c r="M139" s="49"/>
      <c r="N139" s="82">
        <v>2090</v>
      </c>
      <c r="O139" s="82">
        <v>990</v>
      </c>
      <c r="P139" s="49"/>
      <c r="Q139" s="54">
        <v>228</v>
      </c>
      <c r="R139" s="54">
        <v>210</v>
      </c>
      <c r="S139" s="1329" t="s">
        <v>111</v>
      </c>
      <c r="T139" s="82" t="s">
        <v>114</v>
      </c>
      <c r="U139" s="56" t="s">
        <v>131</v>
      </c>
      <c r="V139" s="57" t="s">
        <v>1020</v>
      </c>
      <c r="W139" s="1330">
        <v>45597</v>
      </c>
      <c r="X139" s="51"/>
      <c r="Y139" s="1196">
        <v>1</v>
      </c>
      <c r="Z139" s="1196">
        <v>1</v>
      </c>
      <c r="AA139" s="1196" t="s">
        <v>105</v>
      </c>
      <c r="AB139" s="1331" t="s">
        <v>725</v>
      </c>
    </row>
    <row r="140" spans="1:29" s="910" customFormat="1" ht="15" thickBot="1" x14ac:dyDescent="0.35">
      <c r="A140" s="41" t="s">
        <v>1064</v>
      </c>
      <c r="B140" s="1147">
        <v>150073</v>
      </c>
      <c r="C140" s="42">
        <v>3800152900114</v>
      </c>
      <c r="D140" s="41" t="s">
        <v>1077</v>
      </c>
      <c r="E140" s="382">
        <v>3200</v>
      </c>
      <c r="F140" s="1204">
        <f t="shared" si="25"/>
        <v>3840</v>
      </c>
      <c r="G140" s="1298" t="s">
        <v>139</v>
      </c>
      <c r="H140" s="49" t="s">
        <v>139</v>
      </c>
      <c r="I140" s="49" t="s">
        <v>99</v>
      </c>
      <c r="J140" s="361" t="s">
        <v>100</v>
      </c>
      <c r="K140" s="364">
        <v>84191900</v>
      </c>
      <c r="L140" s="362" t="s">
        <v>101</v>
      </c>
      <c r="M140" s="49"/>
      <c r="N140" s="82">
        <v>2220</v>
      </c>
      <c r="O140" s="82">
        <v>1200</v>
      </c>
      <c r="P140" s="49"/>
      <c r="Q140" s="54">
        <v>354</v>
      </c>
      <c r="R140" s="54">
        <v>331</v>
      </c>
      <c r="S140" s="1329" t="s">
        <v>111</v>
      </c>
      <c r="T140" s="82" t="s">
        <v>114</v>
      </c>
      <c r="U140" s="56" t="s">
        <v>131</v>
      </c>
      <c r="V140" s="57" t="s">
        <v>1020</v>
      </c>
      <c r="W140" s="1330">
        <v>45597</v>
      </c>
      <c r="X140" s="51"/>
      <c r="Y140" s="1196">
        <v>1</v>
      </c>
      <c r="Z140" s="1196">
        <v>1</v>
      </c>
      <c r="AA140" s="1196" t="s">
        <v>105</v>
      </c>
      <c r="AB140" s="1331" t="s">
        <v>725</v>
      </c>
    </row>
    <row r="141" spans="1:29" s="1039" customFormat="1" ht="16.2" thickBot="1" x14ac:dyDescent="0.35">
      <c r="A141" s="1052"/>
      <c r="B141" s="1049"/>
      <c r="C141" s="1042"/>
      <c r="D141" s="996" t="s">
        <v>718</v>
      </c>
      <c r="E141" s="1055"/>
      <c r="F141" s="1055"/>
      <c r="G141" s="1046"/>
      <c r="H141" s="1051"/>
      <c r="I141" s="1051"/>
      <c r="J141" s="1051"/>
      <c r="K141" s="1045"/>
      <c r="L141" s="1051"/>
      <c r="M141" s="1051"/>
      <c r="N141" s="1119"/>
      <c r="O141" s="1119"/>
      <c r="P141" s="1051"/>
      <c r="Q141" s="1040"/>
      <c r="R141" s="1040"/>
      <c r="S141" s="1051"/>
      <c r="T141" s="1051"/>
      <c r="U141" s="1048"/>
      <c r="V141" s="1044"/>
      <c r="W141" s="1043"/>
      <c r="X141" s="1043"/>
      <c r="Y141" s="1038"/>
      <c r="Z141" s="1038"/>
      <c r="AA141" s="1038"/>
      <c r="AB141" s="1047"/>
    </row>
    <row r="142" spans="1:29" s="910" customFormat="1" ht="14.4" x14ac:dyDescent="0.3">
      <c r="A142" s="41" t="s">
        <v>1065</v>
      </c>
      <c r="B142" s="1147">
        <v>150080</v>
      </c>
      <c r="C142" s="42">
        <v>3800152900039</v>
      </c>
      <c r="D142" s="41" t="s">
        <v>1078</v>
      </c>
      <c r="E142" s="383">
        <v>1800</v>
      </c>
      <c r="F142" s="1195">
        <f t="shared" si="25"/>
        <v>2160</v>
      </c>
      <c r="G142" s="1298" t="s">
        <v>139</v>
      </c>
      <c r="H142" s="49" t="s">
        <v>139</v>
      </c>
      <c r="I142" s="49" t="s">
        <v>99</v>
      </c>
      <c r="J142" s="361" t="s">
        <v>100</v>
      </c>
      <c r="K142" s="597">
        <v>84191900</v>
      </c>
      <c r="L142" s="362" t="s">
        <v>101</v>
      </c>
      <c r="M142" s="597"/>
      <c r="N142" s="1238">
        <v>1750</v>
      </c>
      <c r="O142" s="1238">
        <v>850</v>
      </c>
      <c r="P142" s="49"/>
      <c r="Q142" s="1328">
        <v>176</v>
      </c>
      <c r="R142" s="1328">
        <v>164</v>
      </c>
      <c r="S142" s="1329" t="s">
        <v>111</v>
      </c>
      <c r="T142" s="82" t="s">
        <v>114</v>
      </c>
      <c r="U142" s="56" t="s">
        <v>131</v>
      </c>
      <c r="V142" s="57" t="s">
        <v>1020</v>
      </c>
      <c r="W142" s="1330">
        <v>45597</v>
      </c>
      <c r="X142" s="51"/>
      <c r="Y142" s="1196">
        <v>1</v>
      </c>
      <c r="Z142" s="1196">
        <v>1</v>
      </c>
      <c r="AA142" s="1196" t="s">
        <v>105</v>
      </c>
      <c r="AB142" s="1331" t="s">
        <v>725</v>
      </c>
    </row>
    <row r="143" spans="1:29" s="910" customFormat="1" ht="14.4" x14ac:dyDescent="0.3">
      <c r="A143" s="41" t="s">
        <v>1066</v>
      </c>
      <c r="B143" s="1147">
        <v>150081</v>
      </c>
      <c r="C143" s="42">
        <v>3800152900060</v>
      </c>
      <c r="D143" s="41" t="s">
        <v>1079</v>
      </c>
      <c r="E143" s="381">
        <v>2250</v>
      </c>
      <c r="F143" s="1200">
        <f t="shared" si="25"/>
        <v>2700</v>
      </c>
      <c r="G143" s="1298" t="s">
        <v>139</v>
      </c>
      <c r="H143" s="49" t="s">
        <v>139</v>
      </c>
      <c r="I143" s="49" t="s">
        <v>99</v>
      </c>
      <c r="J143" s="361" t="s">
        <v>100</v>
      </c>
      <c r="K143" s="49">
        <v>84191900</v>
      </c>
      <c r="L143" s="362" t="s">
        <v>101</v>
      </c>
      <c r="M143" s="49"/>
      <c r="N143" s="82">
        <v>1890</v>
      </c>
      <c r="O143" s="82">
        <v>990</v>
      </c>
      <c r="P143" s="49"/>
      <c r="Q143" s="54">
        <v>229</v>
      </c>
      <c r="R143" s="54">
        <v>213</v>
      </c>
      <c r="S143" s="1329" t="s">
        <v>111</v>
      </c>
      <c r="T143" s="82" t="s">
        <v>114</v>
      </c>
      <c r="U143" s="56" t="s">
        <v>131</v>
      </c>
      <c r="V143" s="57" t="s">
        <v>1020</v>
      </c>
      <c r="W143" s="1330">
        <v>45597</v>
      </c>
      <c r="X143" s="51"/>
      <c r="Y143" s="1196">
        <v>1</v>
      </c>
      <c r="Z143" s="1196">
        <v>1</v>
      </c>
      <c r="AA143" s="1196" t="s">
        <v>105</v>
      </c>
      <c r="AB143" s="1331" t="s">
        <v>725</v>
      </c>
    </row>
    <row r="144" spans="1:29" s="910" customFormat="1" ht="14.4" x14ac:dyDescent="0.3">
      <c r="A144" s="41" t="s">
        <v>1067</v>
      </c>
      <c r="B144" s="1147">
        <v>150082</v>
      </c>
      <c r="C144" s="42">
        <v>3800152900091</v>
      </c>
      <c r="D144" s="41" t="s">
        <v>1080</v>
      </c>
      <c r="E144" s="381">
        <v>2350</v>
      </c>
      <c r="F144" s="1200">
        <f t="shared" si="25"/>
        <v>2820</v>
      </c>
      <c r="G144" s="1298" t="s">
        <v>139</v>
      </c>
      <c r="H144" s="49" t="s">
        <v>139</v>
      </c>
      <c r="I144" s="49" t="s">
        <v>99</v>
      </c>
      <c r="J144" s="361" t="s">
        <v>100</v>
      </c>
      <c r="K144" s="49">
        <v>84191900</v>
      </c>
      <c r="L144" s="362" t="s">
        <v>101</v>
      </c>
      <c r="M144" s="49"/>
      <c r="N144" s="82">
        <v>2090</v>
      </c>
      <c r="O144" s="82">
        <v>990</v>
      </c>
      <c r="P144" s="49"/>
      <c r="Q144" s="54">
        <v>248</v>
      </c>
      <c r="R144" s="54">
        <v>230</v>
      </c>
      <c r="S144" s="1329" t="s">
        <v>111</v>
      </c>
      <c r="T144" s="82" t="s">
        <v>114</v>
      </c>
      <c r="U144" s="56" t="s">
        <v>131</v>
      </c>
      <c r="V144" s="57" t="s">
        <v>1020</v>
      </c>
      <c r="W144" s="1330">
        <v>45597</v>
      </c>
      <c r="X144" s="51"/>
      <c r="Y144" s="1196">
        <v>1</v>
      </c>
      <c r="Z144" s="1196">
        <v>1</v>
      </c>
      <c r="AA144" s="1196" t="s">
        <v>105</v>
      </c>
      <c r="AB144" s="1331" t="s">
        <v>725</v>
      </c>
    </row>
    <row r="145" spans="1:28" s="910" customFormat="1" ht="15" thickBot="1" x14ac:dyDescent="0.35">
      <c r="A145" s="1266" t="s">
        <v>1068</v>
      </c>
      <c r="B145" s="1332">
        <v>150083</v>
      </c>
      <c r="C145" s="902">
        <v>3800152900121</v>
      </c>
      <c r="D145" s="1266" t="s">
        <v>1081</v>
      </c>
      <c r="E145" s="382">
        <v>3350</v>
      </c>
      <c r="F145" s="1204">
        <f t="shared" si="25"/>
        <v>4020</v>
      </c>
      <c r="G145" s="1298" t="s">
        <v>139</v>
      </c>
      <c r="H145" s="364" t="s">
        <v>139</v>
      </c>
      <c r="I145" s="49" t="s">
        <v>99</v>
      </c>
      <c r="J145" s="361" t="s">
        <v>100</v>
      </c>
      <c r="K145" s="364">
        <v>84191900</v>
      </c>
      <c r="L145" s="362" t="s">
        <v>101</v>
      </c>
      <c r="M145" s="49"/>
      <c r="N145" s="82">
        <v>2220</v>
      </c>
      <c r="O145" s="82">
        <v>1200</v>
      </c>
      <c r="P145" s="364"/>
      <c r="Q145" s="54">
        <v>375</v>
      </c>
      <c r="R145" s="54">
        <v>352</v>
      </c>
      <c r="S145" s="1329" t="s">
        <v>111</v>
      </c>
      <c r="T145" s="82" t="s">
        <v>114</v>
      </c>
      <c r="U145" s="56" t="s">
        <v>131</v>
      </c>
      <c r="V145" s="57" t="s">
        <v>1020</v>
      </c>
      <c r="W145" s="1330">
        <v>45597</v>
      </c>
      <c r="X145" s="51"/>
      <c r="Y145" s="1196">
        <v>1</v>
      </c>
      <c r="Z145" s="1196">
        <v>1</v>
      </c>
      <c r="AA145" s="1196" t="s">
        <v>105</v>
      </c>
      <c r="AB145" s="1331" t="s">
        <v>725</v>
      </c>
    </row>
    <row r="146" spans="1:28" s="104" customFormat="1" ht="31.95" customHeight="1" thickBot="1" x14ac:dyDescent="0.35">
      <c r="A146" s="1340"/>
      <c r="B146" s="1341"/>
      <c r="C146" s="1341"/>
      <c r="D146" s="1342" t="s">
        <v>1192</v>
      </c>
      <c r="E146" s="1343"/>
      <c r="F146" s="1344"/>
      <c r="G146" s="1345"/>
      <c r="H146" s="1345"/>
      <c r="I146" s="1346"/>
      <c r="J146" s="1346"/>
      <c r="K146" s="1347"/>
      <c r="L146" s="1346"/>
      <c r="M146" s="1346"/>
      <c r="N146" s="1345"/>
      <c r="O146" s="1345"/>
      <c r="P146" s="1346"/>
      <c r="Q146" s="1346"/>
      <c r="R146" s="1346"/>
      <c r="S146" s="1346"/>
      <c r="T146" s="1346"/>
      <c r="U146" s="1346"/>
      <c r="V146" s="1346"/>
      <c r="W146" s="1346"/>
      <c r="X146" s="1346"/>
      <c r="Y146" s="1346"/>
      <c r="Z146" s="1346"/>
      <c r="AA146" s="1346"/>
      <c r="AB146" s="1348"/>
    </row>
    <row r="147" spans="1:28" s="104" customFormat="1" ht="16.2" thickBot="1" x14ac:dyDescent="0.3">
      <c r="A147" s="1035"/>
      <c r="B147" s="899"/>
      <c r="C147" s="899"/>
      <c r="D147" s="477" t="s">
        <v>130</v>
      </c>
      <c r="E147" s="1050"/>
      <c r="F147" s="1036">
        <f>E147*1.2</f>
        <v>0</v>
      </c>
      <c r="G147" s="820"/>
      <c r="H147" s="821"/>
      <c r="I147" s="22"/>
      <c r="J147" s="22"/>
      <c r="K147" s="87"/>
      <c r="L147" s="22"/>
      <c r="M147" s="25"/>
      <c r="N147" s="1117"/>
      <c r="O147" s="1117"/>
      <c r="P147" s="25"/>
      <c r="Q147" s="23"/>
      <c r="R147" s="684"/>
      <c r="S147" s="25"/>
      <c r="T147" s="25"/>
      <c r="U147" s="26"/>
      <c r="V147" s="28" t="s">
        <v>117</v>
      </c>
      <c r="W147" s="686"/>
      <c r="X147" s="24"/>
      <c r="Y147" s="822"/>
      <c r="Z147" s="822"/>
      <c r="AA147" s="822"/>
      <c r="AB147" s="823"/>
    </row>
    <row r="148" spans="1:28" s="107" customFormat="1" ht="14.4" x14ac:dyDescent="0.25">
      <c r="A148" s="1394" t="s">
        <v>917</v>
      </c>
      <c r="B148" s="523">
        <v>100571</v>
      </c>
      <c r="C148" s="44">
        <v>3800035748628</v>
      </c>
      <c r="D148" s="1395" t="s">
        <v>918</v>
      </c>
      <c r="E148" s="817">
        <v>530</v>
      </c>
      <c r="F148" s="1296">
        <f t="shared" ref="F148:F169" si="26">E148*1.2</f>
        <v>636</v>
      </c>
      <c r="G148" s="774" t="s">
        <v>139</v>
      </c>
      <c r="H148" s="13" t="s">
        <v>139</v>
      </c>
      <c r="I148" s="13" t="s">
        <v>99</v>
      </c>
      <c r="J148" s="97" t="s">
        <v>100</v>
      </c>
      <c r="K148" s="63">
        <v>73101000</v>
      </c>
      <c r="L148" s="100" t="s">
        <v>101</v>
      </c>
      <c r="M148" s="824"/>
      <c r="N148" s="8">
        <v>1430</v>
      </c>
      <c r="O148" s="8">
        <v>600</v>
      </c>
      <c r="P148" s="13"/>
      <c r="Q148" s="18">
        <v>53</v>
      </c>
      <c r="R148" s="14">
        <f t="shared" ref="R148:R154" si="27">Q148*0.9</f>
        <v>47.7</v>
      </c>
      <c r="S148" s="15" t="s">
        <v>115</v>
      </c>
      <c r="T148" s="15"/>
      <c r="U148" s="16" t="s">
        <v>131</v>
      </c>
      <c r="V148" s="18" t="s">
        <v>132</v>
      </c>
      <c r="W148" s="19">
        <v>45597</v>
      </c>
      <c r="X148" s="20"/>
      <c r="Y148" s="824">
        <v>1</v>
      </c>
      <c r="Z148" s="824">
        <v>1</v>
      </c>
      <c r="AA148" s="824" t="s">
        <v>105</v>
      </c>
      <c r="AB148" s="1396" t="s">
        <v>725</v>
      </c>
    </row>
    <row r="149" spans="1:28" s="104" customFormat="1" ht="14.4" x14ac:dyDescent="0.25">
      <c r="A149" s="1193" t="s">
        <v>919</v>
      </c>
      <c r="B149" s="1194">
        <v>100145</v>
      </c>
      <c r="C149" s="42">
        <v>3800035769234</v>
      </c>
      <c r="D149" s="1198" t="s">
        <v>920</v>
      </c>
      <c r="E149" s="1199">
        <v>628</v>
      </c>
      <c r="F149" s="1200">
        <f t="shared" si="26"/>
        <v>753.6</v>
      </c>
      <c r="G149" s="1033" t="s">
        <v>139</v>
      </c>
      <c r="H149" s="49" t="s">
        <v>139</v>
      </c>
      <c r="I149" s="49" t="s">
        <v>99</v>
      </c>
      <c r="J149" s="361" t="s">
        <v>100</v>
      </c>
      <c r="K149" s="49">
        <v>73101000</v>
      </c>
      <c r="L149" s="362" t="s">
        <v>101</v>
      </c>
      <c r="M149" s="1196"/>
      <c r="N149" s="82">
        <v>1595</v>
      </c>
      <c r="O149" s="82">
        <v>670</v>
      </c>
      <c r="P149" s="49"/>
      <c r="Q149" s="57">
        <v>64</v>
      </c>
      <c r="R149" s="54">
        <f t="shared" si="27"/>
        <v>57.6</v>
      </c>
      <c r="S149" s="55" t="s">
        <v>115</v>
      </c>
      <c r="T149" s="55"/>
      <c r="U149" s="56" t="s">
        <v>131</v>
      </c>
      <c r="V149" s="57" t="s">
        <v>132</v>
      </c>
      <c r="W149" s="50">
        <v>45597</v>
      </c>
      <c r="X149" s="51"/>
      <c r="Y149" s="1196">
        <v>1</v>
      </c>
      <c r="Z149" s="1196">
        <v>1</v>
      </c>
      <c r="AA149" s="1196" t="s">
        <v>105</v>
      </c>
      <c r="AB149" s="1197" t="s">
        <v>725</v>
      </c>
    </row>
    <row r="150" spans="1:28" s="104" customFormat="1" ht="14.4" x14ac:dyDescent="0.25">
      <c r="A150" s="1193" t="s">
        <v>921</v>
      </c>
      <c r="B150" s="1194">
        <v>100574</v>
      </c>
      <c r="C150" s="42">
        <v>3800035748642</v>
      </c>
      <c r="D150" s="1198" t="s">
        <v>922</v>
      </c>
      <c r="E150" s="1199">
        <v>999</v>
      </c>
      <c r="F150" s="1200">
        <f t="shared" si="26"/>
        <v>1198.8</v>
      </c>
      <c r="G150" s="1033" t="s">
        <v>139</v>
      </c>
      <c r="H150" s="49" t="s">
        <v>139</v>
      </c>
      <c r="I150" s="49" t="s">
        <v>99</v>
      </c>
      <c r="J150" s="361" t="s">
        <v>100</v>
      </c>
      <c r="K150" s="49">
        <v>73090059</v>
      </c>
      <c r="L150" s="362" t="s">
        <v>101</v>
      </c>
      <c r="M150" s="1196"/>
      <c r="N150" s="82">
        <v>1765</v>
      </c>
      <c r="O150" s="82">
        <v>800</v>
      </c>
      <c r="P150" s="49"/>
      <c r="Q150" s="57">
        <v>112</v>
      </c>
      <c r="R150" s="54">
        <f t="shared" si="27"/>
        <v>100.8</v>
      </c>
      <c r="S150" s="55" t="s">
        <v>115</v>
      </c>
      <c r="T150" s="55"/>
      <c r="U150" s="56" t="s">
        <v>131</v>
      </c>
      <c r="V150" s="57" t="s">
        <v>132</v>
      </c>
      <c r="W150" s="50">
        <v>45597</v>
      </c>
      <c r="X150" s="51"/>
      <c r="Y150" s="1196">
        <v>1</v>
      </c>
      <c r="Z150" s="1196">
        <v>1</v>
      </c>
      <c r="AA150" s="1196" t="s">
        <v>105</v>
      </c>
      <c r="AB150" s="1197" t="s">
        <v>725</v>
      </c>
    </row>
    <row r="151" spans="1:28" s="104" customFormat="1" ht="14.4" x14ac:dyDescent="0.25">
      <c r="A151" s="1193" t="s">
        <v>560</v>
      </c>
      <c r="B151" s="1194">
        <v>100197</v>
      </c>
      <c r="C151" s="42">
        <v>3800035722840</v>
      </c>
      <c r="D151" s="1198" t="s">
        <v>943</v>
      </c>
      <c r="E151" s="1199">
        <v>1566</v>
      </c>
      <c r="F151" s="1200">
        <f t="shared" si="26"/>
        <v>1879.1999999999998</v>
      </c>
      <c r="G151" s="1033" t="s">
        <v>139</v>
      </c>
      <c r="H151" s="49" t="s">
        <v>139</v>
      </c>
      <c r="I151" s="49" t="s">
        <v>99</v>
      </c>
      <c r="J151" s="361" t="s">
        <v>100</v>
      </c>
      <c r="K151" s="49">
        <v>73090059</v>
      </c>
      <c r="L151" s="362" t="s">
        <v>101</v>
      </c>
      <c r="M151" s="1196"/>
      <c r="N151" s="82">
        <v>1675</v>
      </c>
      <c r="O151" s="82">
        <v>1100</v>
      </c>
      <c r="P151" s="49"/>
      <c r="Q151" s="57">
        <v>172</v>
      </c>
      <c r="R151" s="54">
        <f t="shared" si="27"/>
        <v>154.80000000000001</v>
      </c>
      <c r="S151" s="55"/>
      <c r="T151" s="55"/>
      <c r="U151" s="56" t="s">
        <v>131</v>
      </c>
      <c r="V151" s="57" t="s">
        <v>132</v>
      </c>
      <c r="W151" s="50">
        <v>45597</v>
      </c>
      <c r="X151" s="51"/>
      <c r="Y151" s="1196">
        <v>1</v>
      </c>
      <c r="Z151" s="1196">
        <v>1</v>
      </c>
      <c r="AA151" s="1196" t="s">
        <v>105</v>
      </c>
      <c r="AB151" s="1197" t="s">
        <v>725</v>
      </c>
    </row>
    <row r="152" spans="1:28" s="104" customFormat="1" ht="14.4" x14ac:dyDescent="0.25">
      <c r="A152" s="1193" t="s">
        <v>561</v>
      </c>
      <c r="B152" s="1194">
        <v>100198</v>
      </c>
      <c r="C152" s="42">
        <v>3800035723502</v>
      </c>
      <c r="D152" s="1198" t="s">
        <v>944</v>
      </c>
      <c r="E152" s="1199">
        <v>1612</v>
      </c>
      <c r="F152" s="1200">
        <f t="shared" si="26"/>
        <v>1934.3999999999999</v>
      </c>
      <c r="G152" s="1033" t="s">
        <v>139</v>
      </c>
      <c r="H152" s="49" t="s">
        <v>139</v>
      </c>
      <c r="I152" s="49" t="s">
        <v>99</v>
      </c>
      <c r="J152" s="361" t="s">
        <v>100</v>
      </c>
      <c r="K152" s="49">
        <v>73090059</v>
      </c>
      <c r="L152" s="362" t="s">
        <v>101</v>
      </c>
      <c r="M152" s="1196"/>
      <c r="N152" s="82">
        <v>2020</v>
      </c>
      <c r="O152" s="82">
        <v>1100</v>
      </c>
      <c r="P152" s="49"/>
      <c r="Q152" s="57">
        <v>196</v>
      </c>
      <c r="R152" s="54">
        <f t="shared" si="27"/>
        <v>176.4</v>
      </c>
      <c r="S152" s="55"/>
      <c r="T152" s="55"/>
      <c r="U152" s="56" t="s">
        <v>131</v>
      </c>
      <c r="V152" s="57" t="s">
        <v>132</v>
      </c>
      <c r="W152" s="50">
        <v>45597</v>
      </c>
      <c r="X152" s="51"/>
      <c r="Y152" s="1196">
        <v>1</v>
      </c>
      <c r="Z152" s="1196">
        <v>1</v>
      </c>
      <c r="AA152" s="1196" t="s">
        <v>105</v>
      </c>
      <c r="AB152" s="1197" t="s">
        <v>725</v>
      </c>
    </row>
    <row r="153" spans="1:28" s="104" customFormat="1" ht="14.4" x14ac:dyDescent="0.25">
      <c r="A153" s="1193" t="s">
        <v>923</v>
      </c>
      <c r="B153" s="1194">
        <v>100573</v>
      </c>
      <c r="C153" s="42">
        <v>3800035736267</v>
      </c>
      <c r="D153" s="1198" t="s">
        <v>924</v>
      </c>
      <c r="E153" s="1199">
        <v>2395</v>
      </c>
      <c r="F153" s="1200">
        <f t="shared" si="26"/>
        <v>2874</v>
      </c>
      <c r="G153" s="1033" t="s">
        <v>139</v>
      </c>
      <c r="H153" s="49" t="s">
        <v>139</v>
      </c>
      <c r="I153" s="49" t="s">
        <v>99</v>
      </c>
      <c r="J153" s="361" t="s">
        <v>100</v>
      </c>
      <c r="K153" s="49">
        <v>73090059</v>
      </c>
      <c r="L153" s="362" t="s">
        <v>101</v>
      </c>
      <c r="M153" s="1196"/>
      <c r="N153" s="82">
        <v>2210</v>
      </c>
      <c r="O153" s="82">
        <v>1250</v>
      </c>
      <c r="P153" s="49"/>
      <c r="Q153" s="57">
        <v>278</v>
      </c>
      <c r="R153" s="54">
        <f t="shared" si="27"/>
        <v>250.20000000000002</v>
      </c>
      <c r="S153" s="55"/>
      <c r="T153" s="55"/>
      <c r="U153" s="56" t="s">
        <v>131</v>
      </c>
      <c r="V153" s="57" t="s">
        <v>132</v>
      </c>
      <c r="W153" s="50">
        <v>45597</v>
      </c>
      <c r="X153" s="51"/>
      <c r="Y153" s="1196">
        <v>1</v>
      </c>
      <c r="Z153" s="1196">
        <v>1</v>
      </c>
      <c r="AA153" s="1196" t="s">
        <v>105</v>
      </c>
      <c r="AB153" s="1197" t="s">
        <v>725</v>
      </c>
    </row>
    <row r="154" spans="1:28" s="104" customFormat="1" ht="15" thickBot="1" x14ac:dyDescent="0.3">
      <c r="A154" s="1193" t="s">
        <v>925</v>
      </c>
      <c r="B154" s="1201">
        <v>100575</v>
      </c>
      <c r="C154" s="902">
        <v>3800035736274</v>
      </c>
      <c r="D154" s="1202" t="s">
        <v>926</v>
      </c>
      <c r="E154" s="1203">
        <v>2693</v>
      </c>
      <c r="F154" s="1204">
        <f t="shared" si="26"/>
        <v>3231.6</v>
      </c>
      <c r="G154" s="1033" t="s">
        <v>139</v>
      </c>
      <c r="H154" s="49" t="s">
        <v>139</v>
      </c>
      <c r="I154" s="49" t="s">
        <v>99</v>
      </c>
      <c r="J154" s="361" t="s">
        <v>100</v>
      </c>
      <c r="K154" s="364">
        <v>73090059</v>
      </c>
      <c r="L154" s="362" t="s">
        <v>101</v>
      </c>
      <c r="M154" s="1196"/>
      <c r="N154" s="82">
        <v>2255</v>
      </c>
      <c r="O154" s="82">
        <v>1400</v>
      </c>
      <c r="P154" s="49"/>
      <c r="Q154" s="57">
        <v>322</v>
      </c>
      <c r="R154" s="54">
        <f t="shared" si="27"/>
        <v>289.8</v>
      </c>
      <c r="S154" s="55"/>
      <c r="T154" s="55"/>
      <c r="U154" s="56" t="s">
        <v>131</v>
      </c>
      <c r="V154" s="57" t="s">
        <v>132</v>
      </c>
      <c r="W154" s="50">
        <v>45597</v>
      </c>
      <c r="X154" s="51"/>
      <c r="Y154" s="1196">
        <v>1</v>
      </c>
      <c r="Z154" s="1196">
        <v>1</v>
      </c>
      <c r="AA154" s="1196" t="s">
        <v>105</v>
      </c>
      <c r="AB154" s="1197" t="s">
        <v>725</v>
      </c>
    </row>
    <row r="155" spans="1:28" s="107" customFormat="1" ht="14.4" thickBot="1" x14ac:dyDescent="0.3">
      <c r="A155" s="4"/>
      <c r="B155" s="899"/>
      <c r="C155" s="899"/>
      <c r="D155" s="59" t="s">
        <v>128</v>
      </c>
      <c r="E155" s="1336"/>
      <c r="F155" s="4"/>
      <c r="G155" s="5"/>
      <c r="H155" s="821"/>
      <c r="I155" s="22"/>
      <c r="J155" s="22"/>
      <c r="K155" s="1337"/>
      <c r="L155" s="22"/>
      <c r="M155" s="22"/>
      <c r="N155" s="1116"/>
      <c r="O155" s="1116"/>
      <c r="P155" s="25"/>
      <c r="Q155" s="28"/>
      <c r="R155" s="23"/>
      <c r="S155" s="25"/>
      <c r="T155" s="25"/>
      <c r="U155" s="26"/>
      <c r="V155" s="28"/>
      <c r="W155" s="24"/>
      <c r="X155" s="24"/>
      <c r="Y155" s="822"/>
      <c r="Z155" s="822"/>
      <c r="AA155" s="822"/>
      <c r="AB155" s="823"/>
    </row>
    <row r="156" spans="1:28" s="107" customFormat="1" ht="14.4" x14ac:dyDescent="0.25">
      <c r="A156" s="1394" t="s">
        <v>927</v>
      </c>
      <c r="B156" s="97">
        <v>100576</v>
      </c>
      <c r="C156" s="44">
        <v>3800035721898</v>
      </c>
      <c r="D156" s="1394" t="s">
        <v>928</v>
      </c>
      <c r="E156" s="1397">
        <v>626</v>
      </c>
      <c r="F156" s="1297">
        <f t="shared" si="26"/>
        <v>751.19999999999993</v>
      </c>
      <c r="G156" s="774" t="s">
        <v>139</v>
      </c>
      <c r="H156" s="13" t="s">
        <v>139</v>
      </c>
      <c r="I156" s="13" t="s">
        <v>99</v>
      </c>
      <c r="J156" s="97" t="s">
        <v>100</v>
      </c>
      <c r="K156" s="63">
        <v>73101000</v>
      </c>
      <c r="L156" s="100" t="s">
        <v>101</v>
      </c>
      <c r="M156" s="492"/>
      <c r="N156" s="8">
        <v>1430</v>
      </c>
      <c r="O156" s="8">
        <v>600</v>
      </c>
      <c r="P156" s="492"/>
      <c r="Q156" s="1">
        <v>66</v>
      </c>
      <c r="R156" s="14">
        <f t="shared" ref="R156:R162" si="28">Q156*0.9</f>
        <v>59.4</v>
      </c>
      <c r="S156" s="15" t="s">
        <v>115</v>
      </c>
      <c r="T156" s="15"/>
      <c r="U156" s="16" t="s">
        <v>131</v>
      </c>
      <c r="V156" s="18" t="s">
        <v>132</v>
      </c>
      <c r="W156" s="19">
        <v>45597</v>
      </c>
      <c r="X156" s="825"/>
      <c r="Y156" s="824">
        <v>1</v>
      </c>
      <c r="Z156" s="824">
        <v>1</v>
      </c>
      <c r="AA156" s="824" t="s">
        <v>105</v>
      </c>
      <c r="AB156" s="1396" t="s">
        <v>725</v>
      </c>
    </row>
    <row r="157" spans="1:28" s="104" customFormat="1" ht="14.4" x14ac:dyDescent="0.25">
      <c r="A157" s="1193" t="s">
        <v>562</v>
      </c>
      <c r="B157" s="1194">
        <v>100577</v>
      </c>
      <c r="C157" s="42">
        <v>3800035706796</v>
      </c>
      <c r="D157" s="1193" t="s">
        <v>563</v>
      </c>
      <c r="E157" s="1206">
        <v>773</v>
      </c>
      <c r="F157" s="1200">
        <f t="shared" si="26"/>
        <v>927.59999999999991</v>
      </c>
      <c r="G157" s="1033" t="s">
        <v>139</v>
      </c>
      <c r="H157" s="49" t="s">
        <v>139</v>
      </c>
      <c r="I157" s="49" t="s">
        <v>99</v>
      </c>
      <c r="J157" s="361" t="s">
        <v>100</v>
      </c>
      <c r="K157" s="49">
        <v>73101000</v>
      </c>
      <c r="L157" s="362" t="s">
        <v>101</v>
      </c>
      <c r="M157" s="1196"/>
      <c r="N157" s="82">
        <v>1605</v>
      </c>
      <c r="O157" s="82">
        <v>670</v>
      </c>
      <c r="P157" s="361"/>
      <c r="Q157" s="57">
        <v>83</v>
      </c>
      <c r="R157" s="54">
        <f t="shared" si="28"/>
        <v>74.7</v>
      </c>
      <c r="S157" s="55" t="s">
        <v>115</v>
      </c>
      <c r="T157" s="55"/>
      <c r="U157" s="56" t="s">
        <v>131</v>
      </c>
      <c r="V157" s="57" t="s">
        <v>132</v>
      </c>
      <c r="W157" s="50">
        <v>45597</v>
      </c>
      <c r="X157" s="51"/>
      <c r="Y157" s="1196">
        <v>1</v>
      </c>
      <c r="Z157" s="1196">
        <v>1</v>
      </c>
      <c r="AA157" s="1196" t="s">
        <v>105</v>
      </c>
      <c r="AB157" s="1197" t="s">
        <v>725</v>
      </c>
    </row>
    <row r="158" spans="1:28" s="104" customFormat="1" ht="14.4" x14ac:dyDescent="0.25">
      <c r="A158" s="1193" t="s">
        <v>929</v>
      </c>
      <c r="B158" s="1194">
        <v>100578</v>
      </c>
      <c r="C158" s="42">
        <v>3800035721911</v>
      </c>
      <c r="D158" s="1193" t="s">
        <v>930</v>
      </c>
      <c r="E158" s="1206">
        <v>1040</v>
      </c>
      <c r="F158" s="1200">
        <f t="shared" si="26"/>
        <v>1248</v>
      </c>
      <c r="G158" s="1033" t="s">
        <v>139</v>
      </c>
      <c r="H158" s="49" t="s">
        <v>139</v>
      </c>
      <c r="I158" s="49" t="s">
        <v>99</v>
      </c>
      <c r="J158" s="361" t="s">
        <v>100</v>
      </c>
      <c r="K158" s="49">
        <v>73090059</v>
      </c>
      <c r="L158" s="362" t="s">
        <v>101</v>
      </c>
      <c r="M158" s="1196"/>
      <c r="N158" s="82">
        <v>1765</v>
      </c>
      <c r="O158" s="82">
        <v>800</v>
      </c>
      <c r="P158" s="361"/>
      <c r="Q158" s="57">
        <v>129</v>
      </c>
      <c r="R158" s="54">
        <f t="shared" si="28"/>
        <v>116.10000000000001</v>
      </c>
      <c r="S158" s="55" t="s">
        <v>115</v>
      </c>
      <c r="T158" s="55"/>
      <c r="U158" s="56" t="s">
        <v>131</v>
      </c>
      <c r="V158" s="57" t="s">
        <v>132</v>
      </c>
      <c r="W158" s="50">
        <v>45597</v>
      </c>
      <c r="X158" s="51"/>
      <c r="Y158" s="1196">
        <v>1</v>
      </c>
      <c r="Z158" s="1196">
        <v>1</v>
      </c>
      <c r="AA158" s="1196" t="s">
        <v>105</v>
      </c>
      <c r="AB158" s="1197" t="s">
        <v>725</v>
      </c>
    </row>
    <row r="159" spans="1:28" s="104" customFormat="1" ht="14.4" x14ac:dyDescent="0.25">
      <c r="A159" s="1193" t="s">
        <v>564</v>
      </c>
      <c r="B159" s="1194">
        <v>100208</v>
      </c>
      <c r="C159" s="42"/>
      <c r="D159" s="1193" t="s">
        <v>945</v>
      </c>
      <c r="E159" s="1206">
        <v>1741</v>
      </c>
      <c r="F159" s="1200">
        <f t="shared" si="26"/>
        <v>2089.1999999999998</v>
      </c>
      <c r="G159" s="1033" t="s">
        <v>139</v>
      </c>
      <c r="H159" s="49" t="s">
        <v>139</v>
      </c>
      <c r="I159" s="49" t="s">
        <v>99</v>
      </c>
      <c r="J159" s="361" t="s">
        <v>100</v>
      </c>
      <c r="K159" s="49">
        <v>73090059</v>
      </c>
      <c r="L159" s="362" t="s">
        <v>101</v>
      </c>
      <c r="M159" s="1196"/>
      <c r="N159" s="82">
        <v>1675</v>
      </c>
      <c r="O159" s="82">
        <v>1100</v>
      </c>
      <c r="P159" s="361"/>
      <c r="Q159" s="57">
        <v>204</v>
      </c>
      <c r="R159" s="54">
        <f t="shared" si="28"/>
        <v>183.6</v>
      </c>
      <c r="S159" s="55"/>
      <c r="T159" s="55"/>
      <c r="U159" s="56" t="s">
        <v>131</v>
      </c>
      <c r="V159" s="57" t="s">
        <v>132</v>
      </c>
      <c r="W159" s="50">
        <v>45597</v>
      </c>
      <c r="X159" s="51"/>
      <c r="Y159" s="1196">
        <v>1</v>
      </c>
      <c r="Z159" s="1196">
        <v>1</v>
      </c>
      <c r="AA159" s="1196" t="s">
        <v>105</v>
      </c>
      <c r="AB159" s="1197" t="s">
        <v>725</v>
      </c>
    </row>
    <row r="160" spans="1:28" s="104" customFormat="1" ht="14.4" x14ac:dyDescent="0.25">
      <c r="A160" s="1193" t="s">
        <v>931</v>
      </c>
      <c r="B160" s="1194">
        <v>100209</v>
      </c>
      <c r="C160" s="42"/>
      <c r="D160" s="1193" t="s">
        <v>946</v>
      </c>
      <c r="E160" s="1206">
        <v>1823</v>
      </c>
      <c r="F160" s="1200">
        <f t="shared" si="26"/>
        <v>2187.6</v>
      </c>
      <c r="G160" s="1033" t="s">
        <v>139</v>
      </c>
      <c r="H160" s="49" t="s">
        <v>139</v>
      </c>
      <c r="I160" s="49" t="s">
        <v>99</v>
      </c>
      <c r="J160" s="361" t="s">
        <v>100</v>
      </c>
      <c r="K160" s="49">
        <v>73090059</v>
      </c>
      <c r="L160" s="362" t="s">
        <v>101</v>
      </c>
      <c r="M160" s="1196"/>
      <c r="N160" s="82">
        <v>2020</v>
      </c>
      <c r="O160" s="82">
        <v>1100</v>
      </c>
      <c r="P160" s="361"/>
      <c r="Q160" s="57">
        <v>238</v>
      </c>
      <c r="R160" s="54">
        <f t="shared" si="28"/>
        <v>214.20000000000002</v>
      </c>
      <c r="S160" s="55"/>
      <c r="T160" s="55"/>
      <c r="U160" s="56" t="s">
        <v>131</v>
      </c>
      <c r="V160" s="57" t="s">
        <v>132</v>
      </c>
      <c r="W160" s="50">
        <v>45597</v>
      </c>
      <c r="X160" s="51"/>
      <c r="Y160" s="1196">
        <v>1</v>
      </c>
      <c r="Z160" s="1196">
        <v>1</v>
      </c>
      <c r="AA160" s="1196" t="s">
        <v>105</v>
      </c>
      <c r="AB160" s="1197" t="s">
        <v>725</v>
      </c>
    </row>
    <row r="161" spans="1:28" s="104" customFormat="1" ht="14.4" x14ac:dyDescent="0.25">
      <c r="A161" s="1193" t="s">
        <v>932</v>
      </c>
      <c r="B161" s="1194">
        <v>100582</v>
      </c>
      <c r="C161" s="42">
        <v>3800035734492</v>
      </c>
      <c r="D161" s="1193" t="s">
        <v>933</v>
      </c>
      <c r="E161" s="1206">
        <v>2627</v>
      </c>
      <c r="F161" s="1200">
        <f t="shared" si="26"/>
        <v>3152.4</v>
      </c>
      <c r="G161" s="1033" t="s">
        <v>139</v>
      </c>
      <c r="H161" s="49" t="s">
        <v>139</v>
      </c>
      <c r="I161" s="49" t="s">
        <v>99</v>
      </c>
      <c r="J161" s="361" t="s">
        <v>100</v>
      </c>
      <c r="K161" s="49">
        <v>73090059</v>
      </c>
      <c r="L161" s="362" t="s">
        <v>101</v>
      </c>
      <c r="M161" s="1196"/>
      <c r="N161" s="82">
        <v>2210</v>
      </c>
      <c r="O161" s="82">
        <v>1250</v>
      </c>
      <c r="P161" s="361"/>
      <c r="Q161" s="57">
        <v>318</v>
      </c>
      <c r="R161" s="54">
        <f t="shared" si="28"/>
        <v>286.2</v>
      </c>
      <c r="S161" s="55"/>
      <c r="T161" s="55"/>
      <c r="U161" s="56" t="s">
        <v>131</v>
      </c>
      <c r="V161" s="57" t="s">
        <v>132</v>
      </c>
      <c r="W161" s="50">
        <v>45597</v>
      </c>
      <c r="X161" s="51"/>
      <c r="Y161" s="1196">
        <v>1</v>
      </c>
      <c r="Z161" s="1196">
        <v>1</v>
      </c>
      <c r="AA161" s="1196" t="s">
        <v>105</v>
      </c>
      <c r="AB161" s="1197" t="s">
        <v>725</v>
      </c>
    </row>
    <row r="162" spans="1:28" s="104" customFormat="1" ht="15" thickBot="1" x14ac:dyDescent="0.3">
      <c r="A162" s="1193" t="s">
        <v>934</v>
      </c>
      <c r="B162" s="1201">
        <v>100583</v>
      </c>
      <c r="C162" s="902"/>
      <c r="D162" s="1193" t="s">
        <v>935</v>
      </c>
      <c r="E162" s="1207">
        <v>3100</v>
      </c>
      <c r="F162" s="1204">
        <f t="shared" si="26"/>
        <v>3720</v>
      </c>
      <c r="G162" s="1033" t="s">
        <v>139</v>
      </c>
      <c r="H162" s="49" t="s">
        <v>139</v>
      </c>
      <c r="I162" s="49" t="s">
        <v>99</v>
      </c>
      <c r="J162" s="361" t="s">
        <v>100</v>
      </c>
      <c r="K162" s="364">
        <v>73090059</v>
      </c>
      <c r="L162" s="362" t="s">
        <v>101</v>
      </c>
      <c r="M162" s="1196"/>
      <c r="N162" s="82">
        <v>2255</v>
      </c>
      <c r="O162" s="82">
        <v>1400</v>
      </c>
      <c r="P162" s="361"/>
      <c r="Q162" s="1208">
        <v>377</v>
      </c>
      <c r="R162" s="54">
        <f t="shared" si="28"/>
        <v>339.3</v>
      </c>
      <c r="S162" s="55"/>
      <c r="T162" s="55"/>
      <c r="U162" s="56" t="s">
        <v>131</v>
      </c>
      <c r="V162" s="57" t="s">
        <v>132</v>
      </c>
      <c r="W162" s="50">
        <v>45597</v>
      </c>
      <c r="X162" s="51"/>
      <c r="Y162" s="1196">
        <v>1</v>
      </c>
      <c r="Z162" s="1196">
        <v>1</v>
      </c>
      <c r="AA162" s="1196" t="s">
        <v>105</v>
      </c>
      <c r="AB162" s="1197" t="s">
        <v>725</v>
      </c>
    </row>
    <row r="163" spans="1:28" s="107" customFormat="1" ht="14.4" thickBot="1" x14ac:dyDescent="0.3">
      <c r="A163" s="4"/>
      <c r="B163" s="899"/>
      <c r="C163" s="899"/>
      <c r="D163" s="5" t="s">
        <v>129</v>
      </c>
      <c r="E163" s="1336"/>
      <c r="F163" s="4"/>
      <c r="G163" s="1338"/>
      <c r="H163" s="821"/>
      <c r="I163" s="22"/>
      <c r="J163" s="22"/>
      <c r="K163" s="1337"/>
      <c r="L163" s="22"/>
      <c r="M163" s="22"/>
      <c r="N163" s="1116"/>
      <c r="O163" s="1116"/>
      <c r="P163" s="25"/>
      <c r="Q163" s="28"/>
      <c r="R163" s="23"/>
      <c r="S163" s="25"/>
      <c r="T163" s="25"/>
      <c r="U163" s="26"/>
      <c r="V163" s="28"/>
      <c r="W163" s="24"/>
      <c r="X163" s="24"/>
      <c r="Y163" s="822"/>
      <c r="Z163" s="822"/>
      <c r="AA163" s="822"/>
      <c r="AB163" s="823"/>
    </row>
    <row r="164" spans="1:28" s="107" customFormat="1" ht="14.4" x14ac:dyDescent="0.25">
      <c r="A164" s="1394" t="s">
        <v>936</v>
      </c>
      <c r="B164" s="97">
        <v>100585</v>
      </c>
      <c r="C164" s="44">
        <v>3800035721904</v>
      </c>
      <c r="D164" s="1394" t="s">
        <v>937</v>
      </c>
      <c r="E164" s="1397">
        <v>663</v>
      </c>
      <c r="F164" s="1297">
        <f t="shared" si="26"/>
        <v>795.6</v>
      </c>
      <c r="G164" s="774" t="s">
        <v>139</v>
      </c>
      <c r="H164" s="13" t="s">
        <v>139</v>
      </c>
      <c r="I164" s="13" t="s">
        <v>99</v>
      </c>
      <c r="J164" s="97" t="s">
        <v>100</v>
      </c>
      <c r="K164" s="63">
        <v>73101000</v>
      </c>
      <c r="L164" s="100" t="s">
        <v>101</v>
      </c>
      <c r="M164" s="492"/>
      <c r="N164" s="8">
        <v>1430</v>
      </c>
      <c r="O164" s="8">
        <v>600</v>
      </c>
      <c r="P164" s="492"/>
      <c r="Q164" s="1">
        <v>72</v>
      </c>
      <c r="R164" s="14">
        <f t="shared" ref="R164:R170" si="29">Q164*0.9</f>
        <v>64.8</v>
      </c>
      <c r="S164" s="15" t="s">
        <v>115</v>
      </c>
      <c r="T164" s="15"/>
      <c r="U164" s="16" t="s">
        <v>131</v>
      </c>
      <c r="V164" s="18" t="s">
        <v>132</v>
      </c>
      <c r="W164" s="19">
        <v>45597</v>
      </c>
      <c r="X164" s="825"/>
      <c r="Y164" s="824">
        <v>1</v>
      </c>
      <c r="Z164" s="824">
        <v>1</v>
      </c>
      <c r="AA164" s="824" t="s">
        <v>105</v>
      </c>
      <c r="AB164" s="1396" t="s">
        <v>725</v>
      </c>
    </row>
    <row r="165" spans="1:28" s="104" customFormat="1" ht="14.4" x14ac:dyDescent="0.25">
      <c r="A165" s="1193" t="s">
        <v>565</v>
      </c>
      <c r="B165" s="1194">
        <v>100586</v>
      </c>
      <c r="C165" s="42">
        <v>3800035736625</v>
      </c>
      <c r="D165" s="1193" t="s">
        <v>566</v>
      </c>
      <c r="E165" s="1206">
        <v>795</v>
      </c>
      <c r="F165" s="1200">
        <f t="shared" si="26"/>
        <v>954</v>
      </c>
      <c r="G165" s="1033" t="s">
        <v>139</v>
      </c>
      <c r="H165" s="49" t="s">
        <v>139</v>
      </c>
      <c r="I165" s="49" t="s">
        <v>99</v>
      </c>
      <c r="J165" s="361" t="s">
        <v>100</v>
      </c>
      <c r="K165" s="49">
        <v>73101000</v>
      </c>
      <c r="L165" s="362" t="s">
        <v>101</v>
      </c>
      <c r="M165" s="1196"/>
      <c r="N165" s="82">
        <v>1605</v>
      </c>
      <c r="O165" s="82">
        <v>670</v>
      </c>
      <c r="P165" s="361"/>
      <c r="Q165" s="57">
        <v>96</v>
      </c>
      <c r="R165" s="54">
        <f t="shared" si="29"/>
        <v>86.4</v>
      </c>
      <c r="S165" s="55" t="s">
        <v>115</v>
      </c>
      <c r="T165" s="55"/>
      <c r="U165" s="56" t="s">
        <v>131</v>
      </c>
      <c r="V165" s="57" t="s">
        <v>132</v>
      </c>
      <c r="W165" s="50">
        <v>45597</v>
      </c>
      <c r="X165" s="51"/>
      <c r="Y165" s="1196">
        <v>1</v>
      </c>
      <c r="Z165" s="1196">
        <v>1</v>
      </c>
      <c r="AA165" s="1196" t="s">
        <v>105</v>
      </c>
      <c r="AB165" s="1197" t="s">
        <v>725</v>
      </c>
    </row>
    <row r="166" spans="1:28" s="104" customFormat="1" ht="14.4" x14ac:dyDescent="0.25">
      <c r="A166" s="1193" t="s">
        <v>567</v>
      </c>
      <c r="B166" s="1194">
        <v>100587</v>
      </c>
      <c r="C166" s="42">
        <v>3800035734195</v>
      </c>
      <c r="D166" s="1193" t="s">
        <v>568</v>
      </c>
      <c r="E166" s="1206">
        <v>1180</v>
      </c>
      <c r="F166" s="1200">
        <f t="shared" si="26"/>
        <v>1416</v>
      </c>
      <c r="G166" s="1033" t="s">
        <v>139</v>
      </c>
      <c r="H166" s="49" t="s">
        <v>139</v>
      </c>
      <c r="I166" s="49" t="s">
        <v>99</v>
      </c>
      <c r="J166" s="361" t="s">
        <v>100</v>
      </c>
      <c r="K166" s="49">
        <v>73090059</v>
      </c>
      <c r="L166" s="362" t="s">
        <v>101</v>
      </c>
      <c r="M166" s="1196"/>
      <c r="N166" s="82">
        <v>1765</v>
      </c>
      <c r="O166" s="82">
        <v>800</v>
      </c>
      <c r="P166" s="361"/>
      <c r="Q166" s="57">
        <v>144</v>
      </c>
      <c r="R166" s="54">
        <f t="shared" si="29"/>
        <v>129.6</v>
      </c>
      <c r="S166" s="55" t="s">
        <v>115</v>
      </c>
      <c r="T166" s="55"/>
      <c r="U166" s="56" t="s">
        <v>131</v>
      </c>
      <c r="V166" s="57" t="s">
        <v>132</v>
      </c>
      <c r="W166" s="50">
        <v>45597</v>
      </c>
      <c r="X166" s="51"/>
      <c r="Y166" s="1196">
        <v>1</v>
      </c>
      <c r="Z166" s="1196">
        <v>1</v>
      </c>
      <c r="AA166" s="1196" t="s">
        <v>105</v>
      </c>
      <c r="AB166" s="1197" t="s">
        <v>725</v>
      </c>
    </row>
    <row r="167" spans="1:28" s="104" customFormat="1" ht="14.4" x14ac:dyDescent="0.25">
      <c r="A167" s="1193" t="s">
        <v>569</v>
      </c>
      <c r="B167" s="1194">
        <v>100211</v>
      </c>
      <c r="C167" s="42"/>
      <c r="D167" s="1193" t="s">
        <v>947</v>
      </c>
      <c r="E167" s="1206">
        <v>1841</v>
      </c>
      <c r="F167" s="1200">
        <f t="shared" si="26"/>
        <v>2209.1999999999998</v>
      </c>
      <c r="G167" s="1033" t="s">
        <v>139</v>
      </c>
      <c r="H167" s="49" t="s">
        <v>139</v>
      </c>
      <c r="I167" s="49" t="s">
        <v>99</v>
      </c>
      <c r="J167" s="361" t="s">
        <v>100</v>
      </c>
      <c r="K167" s="49">
        <v>73090059</v>
      </c>
      <c r="L167" s="362" t="s">
        <v>101</v>
      </c>
      <c r="M167" s="1196"/>
      <c r="N167" s="82">
        <v>1675</v>
      </c>
      <c r="O167" s="82">
        <v>1100</v>
      </c>
      <c r="P167" s="361"/>
      <c r="Q167" s="57">
        <v>221</v>
      </c>
      <c r="R167" s="54">
        <f t="shared" si="29"/>
        <v>198.9</v>
      </c>
      <c r="S167" s="55"/>
      <c r="T167" s="55"/>
      <c r="U167" s="56" t="s">
        <v>131</v>
      </c>
      <c r="V167" s="57" t="s">
        <v>132</v>
      </c>
      <c r="W167" s="50">
        <v>45597</v>
      </c>
      <c r="X167" s="51"/>
      <c r="Y167" s="1196">
        <v>1</v>
      </c>
      <c r="Z167" s="1196">
        <v>1</v>
      </c>
      <c r="AA167" s="1196" t="s">
        <v>105</v>
      </c>
      <c r="AB167" s="1197" t="s">
        <v>725</v>
      </c>
    </row>
    <row r="168" spans="1:28" s="104" customFormat="1" ht="14.4" x14ac:dyDescent="0.25">
      <c r="A168" s="1193" t="s">
        <v>938</v>
      </c>
      <c r="B168" s="1194">
        <v>100231</v>
      </c>
      <c r="C168" s="42"/>
      <c r="D168" s="1193" t="s">
        <v>948</v>
      </c>
      <c r="E168" s="1206">
        <v>2081</v>
      </c>
      <c r="F168" s="1200">
        <f t="shared" si="26"/>
        <v>2497.1999999999998</v>
      </c>
      <c r="G168" s="1033" t="s">
        <v>139</v>
      </c>
      <c r="H168" s="49" t="s">
        <v>139</v>
      </c>
      <c r="I168" s="49" t="s">
        <v>99</v>
      </c>
      <c r="J168" s="361" t="s">
        <v>100</v>
      </c>
      <c r="K168" s="49">
        <v>73090059</v>
      </c>
      <c r="L168" s="362" t="s">
        <v>101</v>
      </c>
      <c r="M168" s="1196"/>
      <c r="N168" s="82">
        <v>2020</v>
      </c>
      <c r="O168" s="82">
        <v>1100</v>
      </c>
      <c r="P168" s="361"/>
      <c r="Q168" s="57">
        <v>255</v>
      </c>
      <c r="R168" s="54">
        <f t="shared" si="29"/>
        <v>229.5</v>
      </c>
      <c r="S168" s="55"/>
      <c r="T168" s="55"/>
      <c r="U168" s="56" t="s">
        <v>131</v>
      </c>
      <c r="V168" s="57" t="s">
        <v>132</v>
      </c>
      <c r="W168" s="50">
        <v>45597</v>
      </c>
      <c r="X168" s="51"/>
      <c r="Y168" s="1196">
        <v>1</v>
      </c>
      <c r="Z168" s="1196">
        <v>1</v>
      </c>
      <c r="AA168" s="1196" t="s">
        <v>105</v>
      </c>
      <c r="AB168" s="1197" t="s">
        <v>725</v>
      </c>
    </row>
    <row r="169" spans="1:28" s="104" customFormat="1" ht="14.4" x14ac:dyDescent="0.25">
      <c r="A169" s="1193" t="s">
        <v>939</v>
      </c>
      <c r="B169" s="1194">
        <v>100590</v>
      </c>
      <c r="C169" s="42"/>
      <c r="D169" s="1193" t="s">
        <v>940</v>
      </c>
      <c r="E169" s="1206">
        <v>2843</v>
      </c>
      <c r="F169" s="1200">
        <f t="shared" si="26"/>
        <v>3411.6</v>
      </c>
      <c r="G169" s="1033" t="s">
        <v>139</v>
      </c>
      <c r="H169" s="49" t="s">
        <v>139</v>
      </c>
      <c r="I169" s="49" t="s">
        <v>99</v>
      </c>
      <c r="J169" s="361" t="s">
        <v>100</v>
      </c>
      <c r="K169" s="49">
        <v>73090059</v>
      </c>
      <c r="L169" s="362" t="s">
        <v>101</v>
      </c>
      <c r="M169" s="1196"/>
      <c r="N169" s="82">
        <v>2210</v>
      </c>
      <c r="O169" s="82">
        <v>1250</v>
      </c>
      <c r="P169" s="361"/>
      <c r="Q169" s="57">
        <v>342</v>
      </c>
      <c r="R169" s="54">
        <f t="shared" si="29"/>
        <v>307.8</v>
      </c>
      <c r="S169" s="55"/>
      <c r="T169" s="55"/>
      <c r="U169" s="56" t="s">
        <v>131</v>
      </c>
      <c r="V169" s="57" t="s">
        <v>132</v>
      </c>
      <c r="W169" s="50">
        <v>45597</v>
      </c>
      <c r="X169" s="51"/>
      <c r="Y169" s="1196">
        <v>1</v>
      </c>
      <c r="Z169" s="1196">
        <v>1</v>
      </c>
      <c r="AA169" s="1196" t="s">
        <v>105</v>
      </c>
      <c r="AB169" s="1197" t="s">
        <v>725</v>
      </c>
    </row>
    <row r="170" spans="1:28" s="104" customFormat="1" ht="15" thickBot="1" x14ac:dyDescent="0.3">
      <c r="A170" s="1193" t="s">
        <v>941</v>
      </c>
      <c r="B170" s="1194">
        <v>100591</v>
      </c>
      <c r="C170" s="42"/>
      <c r="D170" s="1193" t="s">
        <v>942</v>
      </c>
      <c r="E170" s="1206">
        <v>3306</v>
      </c>
      <c r="F170" s="1200">
        <f>E170*1.2</f>
        <v>3967.2</v>
      </c>
      <c r="G170" s="1033" t="s">
        <v>139</v>
      </c>
      <c r="H170" s="49" t="s">
        <v>139</v>
      </c>
      <c r="I170" s="49" t="s">
        <v>99</v>
      </c>
      <c r="J170" s="361" t="s">
        <v>100</v>
      </c>
      <c r="K170" s="49">
        <v>73090059</v>
      </c>
      <c r="L170" s="362" t="s">
        <v>101</v>
      </c>
      <c r="M170" s="1196"/>
      <c r="N170" s="82">
        <v>2255</v>
      </c>
      <c r="O170" s="82">
        <v>1400</v>
      </c>
      <c r="P170" s="361"/>
      <c r="Q170" s="57">
        <v>414</v>
      </c>
      <c r="R170" s="54">
        <f t="shared" si="29"/>
        <v>372.6</v>
      </c>
      <c r="S170" s="55"/>
      <c r="T170" s="55"/>
      <c r="U170" s="56" t="s">
        <v>131</v>
      </c>
      <c r="V170" s="57" t="s">
        <v>132</v>
      </c>
      <c r="W170" s="50">
        <v>45597</v>
      </c>
      <c r="X170" s="51"/>
      <c r="Y170" s="1196">
        <v>1</v>
      </c>
      <c r="Z170" s="1196">
        <v>1</v>
      </c>
      <c r="AA170" s="1196" t="s">
        <v>105</v>
      </c>
      <c r="AB170" s="1197" t="s">
        <v>725</v>
      </c>
    </row>
    <row r="171" spans="1:28" s="478" customFormat="1" ht="31.8" customHeight="1" thickBot="1" x14ac:dyDescent="0.35">
      <c r="A171" s="1374"/>
      <c r="B171" s="1375"/>
      <c r="C171" s="1375"/>
      <c r="D171" s="1376" t="s">
        <v>715</v>
      </c>
      <c r="E171" s="1377"/>
      <c r="F171" s="1378"/>
      <c r="G171" s="1375"/>
      <c r="H171" s="1375"/>
      <c r="I171" s="1379"/>
      <c r="J171" s="1379"/>
      <c r="K171" s="1379"/>
      <c r="L171" s="1379"/>
      <c r="M171" s="1379"/>
      <c r="N171" s="1380"/>
      <c r="O171" s="1380"/>
      <c r="P171" s="1379"/>
      <c r="Q171" s="1379"/>
      <c r="R171" s="1379"/>
      <c r="S171" s="1379"/>
      <c r="T171" s="1379"/>
      <c r="U171" s="1379"/>
      <c r="V171" s="1379"/>
      <c r="W171" s="1379"/>
      <c r="X171" s="1379"/>
      <c r="Y171" s="1379"/>
      <c r="Z171" s="1379"/>
      <c r="AA171" s="1379"/>
      <c r="AB171" s="1381"/>
    </row>
    <row r="172" spans="1:28" s="478" customFormat="1" ht="17.399999999999999" customHeight="1" x14ac:dyDescent="0.25">
      <c r="A172" s="1360"/>
      <c r="B172" s="1361"/>
      <c r="C172" s="1362"/>
      <c r="D172" s="1363" t="s">
        <v>704</v>
      </c>
      <c r="E172" s="479"/>
      <c r="F172" s="479"/>
      <c r="G172" s="1364"/>
      <c r="H172" s="1365"/>
      <c r="I172" s="1361"/>
      <c r="J172" s="1361"/>
      <c r="K172" s="1361"/>
      <c r="L172" s="1361"/>
      <c r="M172" s="1366"/>
      <c r="N172" s="1367"/>
      <c r="O172" s="1367"/>
      <c r="P172" s="1366"/>
      <c r="Q172" s="1368"/>
      <c r="R172" s="1368"/>
      <c r="S172" s="1366"/>
      <c r="T172" s="1366"/>
      <c r="U172" s="1369"/>
      <c r="V172" s="1370"/>
      <c r="W172" s="1371"/>
      <c r="X172" s="1371"/>
      <c r="Y172" s="1372"/>
      <c r="Z172" s="1372"/>
      <c r="AA172" s="1372"/>
      <c r="AB172" s="1373"/>
    </row>
    <row r="173" spans="1:28" s="609" customFormat="1" x14ac:dyDescent="0.25">
      <c r="A173" s="1209" t="s">
        <v>705</v>
      </c>
      <c r="B173" s="481">
        <v>100127</v>
      </c>
      <c r="C173" s="482">
        <v>3800035716986</v>
      </c>
      <c r="D173" s="1209" t="s">
        <v>706</v>
      </c>
      <c r="E173" s="842">
        <v>2350</v>
      </c>
      <c r="F173" s="750">
        <f t="shared" ref="F173:F176" si="30">E173*1.2</f>
        <v>2820</v>
      </c>
      <c r="G173" s="1210" t="s">
        <v>713</v>
      </c>
      <c r="H173" s="1211">
        <v>2.1</v>
      </c>
      <c r="I173" s="481" t="s">
        <v>99</v>
      </c>
      <c r="J173" s="481" t="s">
        <v>100</v>
      </c>
      <c r="K173" s="481">
        <v>84191900</v>
      </c>
      <c r="L173" s="481" t="s">
        <v>101</v>
      </c>
      <c r="M173" s="481">
        <v>484</v>
      </c>
      <c r="N173" s="1121">
        <v>1170</v>
      </c>
      <c r="O173" s="1121">
        <v>462</v>
      </c>
      <c r="P173" s="481"/>
      <c r="Q173" s="483">
        <v>27</v>
      </c>
      <c r="R173" s="482">
        <v>36</v>
      </c>
      <c r="S173" s="486" t="s">
        <v>102</v>
      </c>
      <c r="T173" s="481"/>
      <c r="U173" s="484" t="s">
        <v>714</v>
      </c>
      <c r="V173" s="1212" t="s">
        <v>111</v>
      </c>
      <c r="W173" s="485">
        <v>45597</v>
      </c>
      <c r="X173" s="485"/>
      <c r="Y173" s="1213">
        <v>1</v>
      </c>
      <c r="Z173" s="1213">
        <v>1</v>
      </c>
      <c r="AA173" s="1213" t="s">
        <v>105</v>
      </c>
      <c r="AB173" s="1214" t="s">
        <v>725</v>
      </c>
    </row>
    <row r="174" spans="1:28" s="609" customFormat="1" x14ac:dyDescent="0.25">
      <c r="A174" s="1209" t="s">
        <v>707</v>
      </c>
      <c r="B174" s="481">
        <v>100128</v>
      </c>
      <c r="C174" s="482">
        <v>3800035716993</v>
      </c>
      <c r="D174" s="1209" t="s">
        <v>708</v>
      </c>
      <c r="E174" s="842">
        <v>2450</v>
      </c>
      <c r="F174" s="750">
        <f t="shared" si="30"/>
        <v>2940</v>
      </c>
      <c r="G174" s="1210" t="s">
        <v>713</v>
      </c>
      <c r="H174" s="1211">
        <v>2.1</v>
      </c>
      <c r="I174" s="481" t="s">
        <v>99</v>
      </c>
      <c r="J174" s="481" t="s">
        <v>100</v>
      </c>
      <c r="K174" s="481">
        <v>84191900</v>
      </c>
      <c r="L174" s="481" t="s">
        <v>101</v>
      </c>
      <c r="M174" s="481">
        <v>484</v>
      </c>
      <c r="N174" s="1121">
        <v>1170</v>
      </c>
      <c r="O174" s="1121">
        <v>462</v>
      </c>
      <c r="P174" s="481"/>
      <c r="Q174" s="483">
        <v>27</v>
      </c>
      <c r="R174" s="482">
        <v>45</v>
      </c>
      <c r="S174" s="486" t="s">
        <v>102</v>
      </c>
      <c r="T174" s="481"/>
      <c r="U174" s="484" t="s">
        <v>714</v>
      </c>
      <c r="V174" s="1212" t="s">
        <v>111</v>
      </c>
      <c r="W174" s="485">
        <v>45597</v>
      </c>
      <c r="X174" s="485"/>
      <c r="Y174" s="1213">
        <v>1</v>
      </c>
      <c r="Z174" s="1213">
        <v>1</v>
      </c>
      <c r="AA174" s="1213" t="s">
        <v>105</v>
      </c>
      <c r="AB174" s="1214" t="s">
        <v>725</v>
      </c>
    </row>
    <row r="175" spans="1:28" s="609" customFormat="1" x14ac:dyDescent="0.25">
      <c r="A175" s="1209" t="s">
        <v>709</v>
      </c>
      <c r="B175" s="481">
        <v>100129</v>
      </c>
      <c r="C175" s="482">
        <v>3800035717006</v>
      </c>
      <c r="D175" s="1209" t="s">
        <v>710</v>
      </c>
      <c r="E175" s="842">
        <v>2450</v>
      </c>
      <c r="F175" s="750">
        <f t="shared" si="30"/>
        <v>2940</v>
      </c>
      <c r="G175" s="1210" t="s">
        <v>713</v>
      </c>
      <c r="H175" s="1211">
        <v>2.1</v>
      </c>
      <c r="I175" s="481" t="s">
        <v>99</v>
      </c>
      <c r="J175" s="481" t="s">
        <v>100</v>
      </c>
      <c r="K175" s="481">
        <v>84191900</v>
      </c>
      <c r="L175" s="481" t="s">
        <v>101</v>
      </c>
      <c r="M175" s="481">
        <v>484</v>
      </c>
      <c r="N175" s="1121">
        <v>1420</v>
      </c>
      <c r="O175" s="1121">
        <v>462</v>
      </c>
      <c r="P175" s="481"/>
      <c r="Q175" s="483">
        <v>27</v>
      </c>
      <c r="R175" s="482">
        <v>43</v>
      </c>
      <c r="S175" s="486" t="s">
        <v>102</v>
      </c>
      <c r="T175" s="481"/>
      <c r="U175" s="484" t="s">
        <v>714</v>
      </c>
      <c r="V175" s="1212" t="s">
        <v>111</v>
      </c>
      <c r="W175" s="485">
        <v>45597</v>
      </c>
      <c r="X175" s="485"/>
      <c r="Y175" s="1213">
        <v>1</v>
      </c>
      <c r="Z175" s="1213">
        <v>1</v>
      </c>
      <c r="AA175" s="1213" t="s">
        <v>105</v>
      </c>
      <c r="AB175" s="1214" t="s">
        <v>725</v>
      </c>
    </row>
    <row r="176" spans="1:28" s="609" customFormat="1" ht="14.4" thickBot="1" x14ac:dyDescent="0.3">
      <c r="A176" s="1215" t="s">
        <v>711</v>
      </c>
      <c r="B176" s="1216">
        <v>100133</v>
      </c>
      <c r="C176" s="1217">
        <v>3800035717013</v>
      </c>
      <c r="D176" s="1215" t="s">
        <v>712</v>
      </c>
      <c r="E176" s="1218">
        <v>2560</v>
      </c>
      <c r="F176" s="1219">
        <f t="shared" si="30"/>
        <v>3072</v>
      </c>
      <c r="G176" s="1220" t="s">
        <v>713</v>
      </c>
      <c r="H176" s="1221">
        <v>2.1</v>
      </c>
      <c r="I176" s="1216" t="s">
        <v>99</v>
      </c>
      <c r="J176" s="1216" t="s">
        <v>100</v>
      </c>
      <c r="K176" s="1216">
        <v>84191900</v>
      </c>
      <c r="L176" s="1216" t="s">
        <v>101</v>
      </c>
      <c r="M176" s="1216">
        <v>484</v>
      </c>
      <c r="N176" s="1222">
        <v>1420</v>
      </c>
      <c r="O176" s="1222">
        <v>462</v>
      </c>
      <c r="P176" s="1216"/>
      <c r="Q176" s="1223">
        <v>27</v>
      </c>
      <c r="R176" s="1217">
        <v>55</v>
      </c>
      <c r="S176" s="1224" t="s">
        <v>102</v>
      </c>
      <c r="T176" s="1216"/>
      <c r="U176" s="1225" t="s">
        <v>714</v>
      </c>
      <c r="V176" s="1226" t="s">
        <v>111</v>
      </c>
      <c r="W176" s="1227">
        <v>45597</v>
      </c>
      <c r="X176" s="1227"/>
      <c r="Y176" s="1228">
        <v>1</v>
      </c>
      <c r="Z176" s="1228">
        <v>1</v>
      </c>
      <c r="AA176" s="1228" t="s">
        <v>105</v>
      </c>
      <c r="AB176" s="1229" t="s">
        <v>725</v>
      </c>
    </row>
    <row r="177" spans="1:28" ht="29.7" customHeight="1" thickBot="1" x14ac:dyDescent="0.3">
      <c r="A177" s="781"/>
      <c r="B177" s="900"/>
      <c r="C177" s="900"/>
      <c r="D177" s="782" t="s">
        <v>897</v>
      </c>
      <c r="E177" s="783"/>
      <c r="F177" s="783"/>
      <c r="G177" s="784"/>
      <c r="H177" s="785"/>
      <c r="I177" s="785"/>
      <c r="J177" s="785"/>
      <c r="K177" s="785"/>
      <c r="L177" s="785"/>
      <c r="M177" s="785"/>
      <c r="N177" s="1124"/>
      <c r="O177" s="1124"/>
      <c r="P177" s="785"/>
      <c r="Q177" s="786"/>
      <c r="R177" s="786"/>
      <c r="S177" s="785"/>
      <c r="T177" s="785"/>
      <c r="U177" s="785"/>
      <c r="V177" s="787"/>
      <c r="W177" s="787"/>
      <c r="X177" s="787"/>
      <c r="Y177" s="785"/>
      <c r="Z177" s="785"/>
      <c r="AA177" s="785"/>
      <c r="AB177" s="788"/>
    </row>
    <row r="178" spans="1:28" ht="17.399999999999999" customHeight="1" thickBot="1" x14ac:dyDescent="0.3">
      <c r="A178" s="789"/>
      <c r="B178" s="793"/>
      <c r="C178" s="791"/>
      <c r="D178" s="790" t="s">
        <v>898</v>
      </c>
      <c r="E178" s="792"/>
      <c r="F178" s="792"/>
      <c r="G178" s="793"/>
      <c r="H178" s="793"/>
      <c r="I178" s="793"/>
      <c r="J178" s="793"/>
      <c r="K178" s="793"/>
      <c r="L178" s="794"/>
      <c r="M178" s="793"/>
      <c r="N178" s="1125"/>
      <c r="O178" s="1126"/>
      <c r="P178" s="795"/>
      <c r="Q178" s="793"/>
      <c r="R178" s="793"/>
      <c r="S178" s="793"/>
      <c r="T178" s="796"/>
      <c r="U178" s="797"/>
      <c r="V178" s="798"/>
      <c r="W178" s="794"/>
      <c r="X178" s="794"/>
      <c r="Y178" s="794"/>
      <c r="Z178" s="799"/>
      <c r="AA178" s="800"/>
      <c r="AB178" s="801"/>
    </row>
    <row r="179" spans="1:28" s="96" customFormat="1" ht="17.7" customHeight="1" thickBot="1" x14ac:dyDescent="0.3">
      <c r="A179" s="403" t="s">
        <v>1000</v>
      </c>
      <c r="B179" s="63" t="s">
        <v>1186</v>
      </c>
      <c r="C179" s="44">
        <v>5906564220258</v>
      </c>
      <c r="D179" s="43" t="s">
        <v>1003</v>
      </c>
      <c r="E179" s="1473">
        <v>7400</v>
      </c>
      <c r="F179" s="521">
        <f>E179*1.2</f>
        <v>8880</v>
      </c>
      <c r="G179" s="490" t="s">
        <v>109</v>
      </c>
      <c r="H179" s="1474">
        <v>2.1</v>
      </c>
      <c r="I179" s="63" t="s">
        <v>99</v>
      </c>
      <c r="J179" s="63" t="s">
        <v>100</v>
      </c>
      <c r="K179" s="63">
        <v>84191900</v>
      </c>
      <c r="L179" s="642" t="s">
        <v>106</v>
      </c>
      <c r="M179" s="63"/>
      <c r="N179" s="70"/>
      <c r="O179" s="70"/>
      <c r="P179" s="63"/>
      <c r="Q179" s="63">
        <f>R179*1.1</f>
        <v>130.9</v>
      </c>
      <c r="R179" s="63">
        <v>119</v>
      </c>
      <c r="S179" s="70" t="s">
        <v>1005</v>
      </c>
      <c r="T179" s="36"/>
      <c r="U179" s="63" t="s">
        <v>134</v>
      </c>
      <c r="V179" s="1" t="s">
        <v>899</v>
      </c>
      <c r="W179" s="995">
        <v>45597</v>
      </c>
      <c r="X179" s="63"/>
      <c r="Y179" s="63">
        <v>1</v>
      </c>
      <c r="Z179" s="63">
        <v>1</v>
      </c>
      <c r="AA179" s="63" t="s">
        <v>900</v>
      </c>
      <c r="AB179" s="1430" t="s">
        <v>725</v>
      </c>
    </row>
    <row r="180" spans="1:28" s="96" customFormat="1" ht="17.7" customHeight="1" thickBot="1" x14ac:dyDescent="0.3">
      <c r="A180" s="403" t="s">
        <v>1001</v>
      </c>
      <c r="B180" s="63" t="s">
        <v>1187</v>
      </c>
      <c r="C180" s="44">
        <v>5906564220265</v>
      </c>
      <c r="D180" s="43" t="s">
        <v>1004</v>
      </c>
      <c r="E180" s="1475">
        <v>9100</v>
      </c>
      <c r="F180" s="521">
        <f t="shared" ref="F180:F181" si="31">E180*1.2</f>
        <v>10920</v>
      </c>
      <c r="G180" s="490" t="s">
        <v>109</v>
      </c>
      <c r="H180" s="1474">
        <v>2.1</v>
      </c>
      <c r="I180" s="63" t="s">
        <v>99</v>
      </c>
      <c r="J180" s="63" t="s">
        <v>100</v>
      </c>
      <c r="K180" s="63">
        <v>84191900</v>
      </c>
      <c r="L180" s="642" t="s">
        <v>106</v>
      </c>
      <c r="M180" s="63"/>
      <c r="N180" s="70"/>
      <c r="O180" s="70"/>
      <c r="P180" s="640"/>
      <c r="Q180" s="63">
        <f t="shared" ref="Q180:Q181" si="32">R180*1.1</f>
        <v>177.10000000000002</v>
      </c>
      <c r="R180" s="640">
        <v>161</v>
      </c>
      <c r="S180" s="70" t="s">
        <v>1005</v>
      </c>
      <c r="T180" s="36"/>
      <c r="U180" s="63" t="s">
        <v>134</v>
      </c>
      <c r="V180" s="1" t="s">
        <v>899</v>
      </c>
      <c r="W180" s="995">
        <v>45597</v>
      </c>
      <c r="X180" s="640"/>
      <c r="Y180" s="63">
        <v>1</v>
      </c>
      <c r="Z180" s="63">
        <v>1</v>
      </c>
      <c r="AA180" s="63" t="s">
        <v>900</v>
      </c>
      <c r="AB180" s="1430" t="s">
        <v>725</v>
      </c>
    </row>
    <row r="181" spans="1:28" s="96" customFormat="1" ht="17.7" customHeight="1" thickBot="1" x14ac:dyDescent="0.3">
      <c r="A181" s="403" t="s">
        <v>1002</v>
      </c>
      <c r="B181" s="63" t="s">
        <v>1188</v>
      </c>
      <c r="C181" s="44">
        <v>5906564220272</v>
      </c>
      <c r="D181" s="43" t="s">
        <v>1008</v>
      </c>
      <c r="E181" s="1475">
        <v>10400</v>
      </c>
      <c r="F181" s="521">
        <f t="shared" si="31"/>
        <v>12480</v>
      </c>
      <c r="G181" s="490" t="s">
        <v>109</v>
      </c>
      <c r="H181" s="1474">
        <v>2.1</v>
      </c>
      <c r="I181" s="63" t="s">
        <v>99</v>
      </c>
      <c r="J181" s="63" t="s">
        <v>100</v>
      </c>
      <c r="K181" s="63">
        <v>84191900</v>
      </c>
      <c r="L181" s="642" t="s">
        <v>106</v>
      </c>
      <c r="M181" s="63"/>
      <c r="N181" s="70"/>
      <c r="O181" s="70"/>
      <c r="P181" s="640"/>
      <c r="Q181" s="63">
        <f t="shared" si="32"/>
        <v>207.9</v>
      </c>
      <c r="R181" s="640">
        <v>189</v>
      </c>
      <c r="S181" s="70" t="s">
        <v>1005</v>
      </c>
      <c r="T181" s="36"/>
      <c r="U181" s="63" t="s">
        <v>134</v>
      </c>
      <c r="V181" s="1" t="s">
        <v>899</v>
      </c>
      <c r="W181" s="995">
        <v>45597</v>
      </c>
      <c r="X181" s="640"/>
      <c r="Y181" s="63">
        <v>1</v>
      </c>
      <c r="Z181" s="63">
        <v>1</v>
      </c>
      <c r="AA181" s="63" t="s">
        <v>900</v>
      </c>
      <c r="AB181" s="1430" t="s">
        <v>725</v>
      </c>
    </row>
    <row r="182" spans="1:28" s="609" customFormat="1" ht="17.7" customHeight="1" thickBot="1" x14ac:dyDescent="0.3">
      <c r="A182" s="857" t="s">
        <v>1017</v>
      </c>
      <c r="B182" s="597">
        <v>222001</v>
      </c>
      <c r="C182" s="901">
        <v>5906564000683</v>
      </c>
      <c r="D182" s="1234" t="s">
        <v>1018</v>
      </c>
      <c r="E182" s="1240">
        <v>6327</v>
      </c>
      <c r="F182" s="1235">
        <f>E182*1.2</f>
        <v>7592.4</v>
      </c>
      <c r="G182" s="1236" t="s">
        <v>109</v>
      </c>
      <c r="H182" s="1241">
        <v>2.1</v>
      </c>
      <c r="I182" s="597" t="s">
        <v>99</v>
      </c>
      <c r="J182" s="597" t="s">
        <v>100</v>
      </c>
      <c r="K182" s="597">
        <v>84191900</v>
      </c>
      <c r="L182" s="1237" t="s">
        <v>106</v>
      </c>
      <c r="M182" s="597">
        <v>800</v>
      </c>
      <c r="N182" s="1238">
        <v>120</v>
      </c>
      <c r="O182" s="1238"/>
      <c r="P182" s="597"/>
      <c r="Q182" s="597">
        <v>128.88</v>
      </c>
      <c r="R182" s="597">
        <v>116</v>
      </c>
      <c r="S182" s="1238" t="s">
        <v>1019</v>
      </c>
      <c r="T182" s="597" t="s">
        <v>138</v>
      </c>
      <c r="U182" s="597" t="s">
        <v>134</v>
      </c>
      <c r="V182" s="1205" t="s">
        <v>899</v>
      </c>
      <c r="W182" s="1242">
        <v>45597</v>
      </c>
      <c r="X182" s="597"/>
      <c r="Y182" s="597">
        <v>1</v>
      </c>
      <c r="Z182" s="597">
        <v>1</v>
      </c>
      <c r="AA182" s="597" t="s">
        <v>900</v>
      </c>
      <c r="AB182" s="1239" t="s">
        <v>725</v>
      </c>
    </row>
    <row r="183" spans="1:28" s="609" customFormat="1" ht="17.7" customHeight="1" thickBot="1" x14ac:dyDescent="0.3">
      <c r="A183" s="789"/>
      <c r="B183" s="793"/>
      <c r="C183" s="791"/>
      <c r="D183" s="1465" t="s">
        <v>1203</v>
      </c>
      <c r="E183" s="792"/>
      <c r="F183" s="792"/>
      <c r="G183" s="793"/>
      <c r="H183" s="793"/>
      <c r="I183" s="793"/>
      <c r="J183" s="793"/>
      <c r="K183" s="793"/>
      <c r="L183" s="794"/>
      <c r="M183" s="793"/>
      <c r="N183" s="1125"/>
      <c r="O183" s="1126"/>
      <c r="P183" s="795"/>
      <c r="Q183" s="793"/>
      <c r="R183" s="793"/>
      <c r="S183" s="793"/>
      <c r="T183" s="796"/>
      <c r="U183" s="797"/>
      <c r="V183" s="798"/>
      <c r="W183" s="794"/>
      <c r="X183" s="794"/>
      <c r="Y183" s="794"/>
      <c r="Z183" s="799"/>
      <c r="AA183" s="800"/>
      <c r="AB183" s="801"/>
    </row>
    <row r="184" spans="1:28" s="1429" customFormat="1" ht="17.7" customHeight="1" thickBot="1" x14ac:dyDescent="0.3">
      <c r="A184" s="1466" t="s">
        <v>1204</v>
      </c>
      <c r="B184" s="1421">
        <v>222017</v>
      </c>
      <c r="C184" s="1421"/>
      <c r="D184" s="1422" t="s">
        <v>1205</v>
      </c>
      <c r="E184" s="1423">
        <v>9400</v>
      </c>
      <c r="F184" s="1467">
        <f>E184*1.2</f>
        <v>11280</v>
      </c>
      <c r="G184" s="1468" t="s">
        <v>109</v>
      </c>
      <c r="H184" s="1424">
        <v>2.1</v>
      </c>
      <c r="I184" s="1421" t="s">
        <v>99</v>
      </c>
      <c r="J184" s="1421" t="s">
        <v>100</v>
      </c>
      <c r="K184" s="1421">
        <v>84191900</v>
      </c>
      <c r="L184" s="1425" t="s">
        <v>106</v>
      </c>
      <c r="M184" s="1421"/>
      <c r="N184" s="1421"/>
      <c r="O184" s="1421"/>
      <c r="P184" s="1421"/>
      <c r="Q184" s="1421"/>
      <c r="R184" s="1421"/>
      <c r="S184" s="1426" t="s">
        <v>1206</v>
      </c>
      <c r="T184" s="1414" t="s">
        <v>114</v>
      </c>
      <c r="U184" s="1421" t="s">
        <v>134</v>
      </c>
      <c r="V184" s="1427" t="s">
        <v>899</v>
      </c>
      <c r="W184" s="1428">
        <v>45597</v>
      </c>
      <c r="X184" s="1421"/>
      <c r="Y184" s="1421"/>
      <c r="Z184" s="1421"/>
      <c r="AA184" s="1421"/>
      <c r="AB184" s="1421"/>
    </row>
    <row r="185" spans="1:28" s="1429" customFormat="1" ht="17.7" customHeight="1" thickBot="1" x14ac:dyDescent="0.3">
      <c r="A185" s="1469" t="s">
        <v>1207</v>
      </c>
      <c r="B185" s="1421">
        <v>222018</v>
      </c>
      <c r="C185" s="1421"/>
      <c r="D185" s="1422" t="s">
        <v>1208</v>
      </c>
      <c r="E185" s="1423">
        <v>11100</v>
      </c>
      <c r="F185" s="1467">
        <f t="shared" ref="F185:F186" si="33">E185*1.2</f>
        <v>13320</v>
      </c>
      <c r="G185" s="1468" t="s">
        <v>109</v>
      </c>
      <c r="H185" s="1424">
        <v>2.1</v>
      </c>
      <c r="I185" s="1421" t="s">
        <v>99</v>
      </c>
      <c r="J185" s="1421" t="s">
        <v>100</v>
      </c>
      <c r="K185" s="1421">
        <v>84191900</v>
      </c>
      <c r="L185" s="1425" t="s">
        <v>106</v>
      </c>
      <c r="M185" s="1421"/>
      <c r="N185" s="1421"/>
      <c r="O185" s="1421"/>
      <c r="P185" s="1421"/>
      <c r="Q185" s="1421"/>
      <c r="R185" s="1421"/>
      <c r="S185" s="1426" t="s">
        <v>1206</v>
      </c>
      <c r="T185" s="1414" t="s">
        <v>114</v>
      </c>
      <c r="U185" s="1421" t="s">
        <v>134</v>
      </c>
      <c r="V185" s="1427" t="s">
        <v>899</v>
      </c>
      <c r="W185" s="1428">
        <v>45597</v>
      </c>
      <c r="X185" s="1421"/>
      <c r="Y185" s="1421"/>
      <c r="Z185" s="1421"/>
      <c r="AA185" s="1421"/>
      <c r="AB185" s="1421"/>
    </row>
    <row r="186" spans="1:28" s="1429" customFormat="1" ht="17.7" customHeight="1" thickBot="1" x14ac:dyDescent="0.3">
      <c r="A186" s="1470" t="s">
        <v>1209</v>
      </c>
      <c r="B186" s="1472">
        <v>222019</v>
      </c>
      <c r="C186" s="1472"/>
      <c r="D186" s="1422" t="s">
        <v>1210</v>
      </c>
      <c r="E186" s="1471">
        <v>12300</v>
      </c>
      <c r="F186" s="1467">
        <f t="shared" si="33"/>
        <v>14760</v>
      </c>
      <c r="G186" s="1468" t="s">
        <v>109</v>
      </c>
      <c r="H186" s="1424">
        <v>2.1</v>
      </c>
      <c r="I186" s="1421" t="s">
        <v>99</v>
      </c>
      <c r="J186" s="1421" t="s">
        <v>100</v>
      </c>
      <c r="K186" s="1421">
        <v>84191900</v>
      </c>
      <c r="L186" s="1425" t="s">
        <v>106</v>
      </c>
      <c r="M186" s="1472"/>
      <c r="N186" s="1472"/>
      <c r="O186" s="1472"/>
      <c r="P186" s="1472"/>
      <c r="Q186" s="1472"/>
      <c r="R186" s="1472"/>
      <c r="S186" s="1426" t="s">
        <v>1206</v>
      </c>
      <c r="T186" s="1414" t="s">
        <v>114</v>
      </c>
      <c r="U186" s="1421" t="s">
        <v>134</v>
      </c>
      <c r="V186" s="1427" t="s">
        <v>899</v>
      </c>
      <c r="W186" s="1428">
        <v>45597</v>
      </c>
      <c r="X186" s="1472"/>
      <c r="Y186" s="1472"/>
      <c r="Z186" s="1472"/>
      <c r="AA186" s="1472"/>
      <c r="AB186" s="1472"/>
    </row>
    <row r="187" spans="1:28" s="107" customFormat="1" ht="17.7" customHeight="1" thickBot="1" x14ac:dyDescent="0.3">
      <c r="A187" s="789"/>
      <c r="B187" s="793"/>
      <c r="C187" s="791"/>
      <c r="D187" s="790" t="s">
        <v>901</v>
      </c>
      <c r="E187" s="813"/>
      <c r="F187" s="813"/>
      <c r="G187" s="1349"/>
      <c r="H187" s="1349"/>
      <c r="I187" s="1350"/>
      <c r="J187" s="1350"/>
      <c r="K187" s="1350"/>
      <c r="L187" s="1351"/>
      <c r="M187" s="1350"/>
      <c r="N187" s="1352"/>
      <c r="O187" s="1353"/>
      <c r="P187" s="1354"/>
      <c r="Q187" s="1350"/>
      <c r="R187" s="1350"/>
      <c r="S187" s="1350"/>
      <c r="T187" s="1355"/>
      <c r="U187" s="1356"/>
      <c r="V187" s="798"/>
      <c r="W187" s="794"/>
      <c r="X187" s="794"/>
      <c r="Y187" s="794"/>
      <c r="Z187" s="799"/>
      <c r="AA187" s="800"/>
      <c r="AB187" s="801"/>
    </row>
    <row r="188" spans="1:28" s="104" customFormat="1" ht="16.2" customHeight="1" thickBot="1" x14ac:dyDescent="0.3">
      <c r="A188" s="41" t="s">
        <v>902</v>
      </c>
      <c r="B188" s="49">
        <v>222003</v>
      </c>
      <c r="C188" s="42">
        <v>5906564001529</v>
      </c>
      <c r="D188" s="425" t="s">
        <v>903</v>
      </c>
      <c r="E188" s="1243">
        <v>630</v>
      </c>
      <c r="F188" s="279">
        <f>E188*1.2</f>
        <v>756</v>
      </c>
      <c r="G188" s="1244" t="s">
        <v>139</v>
      </c>
      <c r="H188" s="1245" t="s">
        <v>139</v>
      </c>
      <c r="I188" s="1246" t="s">
        <v>99</v>
      </c>
      <c r="J188" s="1246" t="s">
        <v>417</v>
      </c>
      <c r="K188" s="1247">
        <v>73101000</v>
      </c>
      <c r="L188" s="1246" t="s">
        <v>106</v>
      </c>
      <c r="M188" s="1248"/>
      <c r="N188" s="1249">
        <v>906</v>
      </c>
      <c r="O188" s="1250">
        <v>595</v>
      </c>
      <c r="P188" s="1248"/>
      <c r="Q188" s="1251">
        <f>R188/0.9</f>
        <v>53.333333333333329</v>
      </c>
      <c r="R188" s="1252">
        <v>48</v>
      </c>
      <c r="S188" s="1246" t="s">
        <v>102</v>
      </c>
      <c r="T188" s="597" t="s">
        <v>138</v>
      </c>
      <c r="U188" s="1247" t="s">
        <v>134</v>
      </c>
      <c r="V188" s="57" t="s">
        <v>899</v>
      </c>
      <c r="W188" s="485">
        <v>45597</v>
      </c>
      <c r="X188" s="51"/>
      <c r="Y188" s="1246">
        <v>1</v>
      </c>
      <c r="Z188" s="1246">
        <v>1</v>
      </c>
      <c r="AA188" s="1246" t="s">
        <v>900</v>
      </c>
      <c r="AB188" s="1253" t="s">
        <v>725</v>
      </c>
    </row>
    <row r="189" spans="1:28" s="107" customFormat="1" ht="17.7" customHeight="1" thickBot="1" x14ac:dyDescent="0.3">
      <c r="A189" s="789"/>
      <c r="B189" s="793"/>
      <c r="C189" s="1357"/>
      <c r="D189" s="790" t="s">
        <v>904</v>
      </c>
      <c r="E189" s="1358"/>
      <c r="F189" s="1358"/>
      <c r="G189" s="1349"/>
      <c r="H189" s="1349"/>
      <c r="I189" s="1350"/>
      <c r="J189" s="1350"/>
      <c r="K189" s="1350"/>
      <c r="L189" s="1351"/>
      <c r="M189" s="1350"/>
      <c r="N189" s="1352"/>
      <c r="O189" s="1353"/>
      <c r="P189" s="1354"/>
      <c r="Q189" s="1350"/>
      <c r="R189" s="1350"/>
      <c r="S189" s="1350"/>
      <c r="T189" s="1359"/>
      <c r="U189" s="1356"/>
      <c r="V189" s="798"/>
      <c r="W189" s="809"/>
      <c r="X189" s="794"/>
      <c r="Y189" s="794"/>
      <c r="Z189" s="799"/>
      <c r="AA189" s="800"/>
      <c r="AB189" s="801"/>
    </row>
    <row r="190" spans="1:28" s="104" customFormat="1" ht="14.4" thickBot="1" x14ac:dyDescent="0.3">
      <c r="A190" s="1234" t="s">
        <v>905</v>
      </c>
      <c r="B190" s="871">
        <v>222004</v>
      </c>
      <c r="C190" s="901">
        <v>5906564002342</v>
      </c>
      <c r="D190" s="869" t="s">
        <v>906</v>
      </c>
      <c r="E190" s="1254">
        <v>1250</v>
      </c>
      <c r="F190" s="1255">
        <f t="shared" ref="F190:F193" si="34">E190*1.2</f>
        <v>1500</v>
      </c>
      <c r="G190" s="79" t="s">
        <v>139</v>
      </c>
      <c r="H190" s="1269" t="s">
        <v>139</v>
      </c>
      <c r="I190" s="1246" t="s">
        <v>99</v>
      </c>
      <c r="J190" s="1246" t="s">
        <v>417</v>
      </c>
      <c r="K190" s="1246">
        <v>84191900</v>
      </c>
      <c r="L190" s="1246" t="s">
        <v>106</v>
      </c>
      <c r="M190" s="1256"/>
      <c r="N190" s="1257">
        <v>1610</v>
      </c>
      <c r="O190" s="1258">
        <v>595</v>
      </c>
      <c r="P190" s="1259">
        <v>2.1</v>
      </c>
      <c r="Q190" s="1260">
        <f t="shared" ref="Q190:Q195" si="35">R190/0.9</f>
        <v>113.33333333333333</v>
      </c>
      <c r="R190" s="1261">
        <v>102</v>
      </c>
      <c r="S190" s="1262" t="s">
        <v>115</v>
      </c>
      <c r="T190" s="597" t="s">
        <v>138</v>
      </c>
      <c r="U190" s="1247" t="s">
        <v>134</v>
      </c>
      <c r="V190" s="1194" t="s">
        <v>899</v>
      </c>
      <c r="W190" s="1242">
        <v>45597</v>
      </c>
      <c r="X190" s="51"/>
      <c r="Y190" s="1246">
        <v>1</v>
      </c>
      <c r="Z190" s="1246">
        <v>1</v>
      </c>
      <c r="AA190" s="1246" t="s">
        <v>900</v>
      </c>
      <c r="AB190" s="1253" t="s">
        <v>725</v>
      </c>
    </row>
    <row r="191" spans="1:28" s="104" customFormat="1" ht="14.4" thickBot="1" x14ac:dyDescent="0.3">
      <c r="A191" s="41" t="s">
        <v>907</v>
      </c>
      <c r="B191" s="871">
        <v>222005</v>
      </c>
      <c r="C191" s="42">
        <v>5906564002359</v>
      </c>
      <c r="D191" s="869" t="s">
        <v>908</v>
      </c>
      <c r="E191" s="1206">
        <v>1400</v>
      </c>
      <c r="F191" s="1255">
        <f t="shared" si="34"/>
        <v>1680</v>
      </c>
      <c r="G191" s="79" t="s">
        <v>139</v>
      </c>
      <c r="H191" s="1269" t="s">
        <v>139</v>
      </c>
      <c r="I191" s="1246" t="s">
        <v>99</v>
      </c>
      <c r="J191" s="1246" t="s">
        <v>417</v>
      </c>
      <c r="K191" s="1246">
        <v>84191900</v>
      </c>
      <c r="L191" s="1246" t="s">
        <v>106</v>
      </c>
      <c r="M191" s="1256"/>
      <c r="N191" s="1249">
        <v>1615</v>
      </c>
      <c r="O191" s="1250">
        <v>695</v>
      </c>
      <c r="P191" s="1263">
        <v>2.6</v>
      </c>
      <c r="Q191" s="1251">
        <f t="shared" si="35"/>
        <v>131.11111111111111</v>
      </c>
      <c r="R191" s="1252">
        <v>118</v>
      </c>
      <c r="S191" s="1264" t="s">
        <v>111</v>
      </c>
      <c r="T191" s="597" t="s">
        <v>138</v>
      </c>
      <c r="U191" s="1247" t="s">
        <v>134</v>
      </c>
      <c r="V191" s="1194" t="s">
        <v>899</v>
      </c>
      <c r="W191" s="50">
        <v>45597</v>
      </c>
      <c r="X191" s="51"/>
      <c r="Y191" s="1246">
        <v>1</v>
      </c>
      <c r="Z191" s="1246">
        <v>1</v>
      </c>
      <c r="AA191" s="1246" t="s">
        <v>900</v>
      </c>
      <c r="AB191" s="1253" t="s">
        <v>725</v>
      </c>
    </row>
    <row r="192" spans="1:28" s="104" customFormat="1" x14ac:dyDescent="0.25">
      <c r="A192" s="41" t="s">
        <v>909</v>
      </c>
      <c r="B192" s="871">
        <v>222006</v>
      </c>
      <c r="C192" s="42">
        <v>5906564192401</v>
      </c>
      <c r="D192" s="869" t="s">
        <v>910</v>
      </c>
      <c r="E192" s="1206">
        <v>1710</v>
      </c>
      <c r="F192" s="1255">
        <f t="shared" si="34"/>
        <v>2052</v>
      </c>
      <c r="G192" s="79" t="s">
        <v>139</v>
      </c>
      <c r="H192" s="1269" t="s">
        <v>139</v>
      </c>
      <c r="I192" s="1246" t="s">
        <v>99</v>
      </c>
      <c r="J192" s="1246" t="s">
        <v>417</v>
      </c>
      <c r="K192" s="1246">
        <v>84191900</v>
      </c>
      <c r="L192" s="1246" t="s">
        <v>106</v>
      </c>
      <c r="M192" s="1256"/>
      <c r="N192" s="1249">
        <v>1615</v>
      </c>
      <c r="O192" s="1250">
        <v>695</v>
      </c>
      <c r="P192" s="1265">
        <v>4.22</v>
      </c>
      <c r="Q192" s="1251">
        <f t="shared" si="35"/>
        <v>162.22222222222223</v>
      </c>
      <c r="R192" s="1252">
        <v>146</v>
      </c>
      <c r="S192" s="1264" t="s">
        <v>111</v>
      </c>
      <c r="T192" s="597" t="s">
        <v>138</v>
      </c>
      <c r="U192" s="1247" t="s">
        <v>134</v>
      </c>
      <c r="V192" s="1194" t="s">
        <v>899</v>
      </c>
      <c r="W192" s="50">
        <v>45597</v>
      </c>
      <c r="X192" s="51"/>
      <c r="Y192" s="1246">
        <v>1</v>
      </c>
      <c r="Z192" s="1246">
        <v>1</v>
      </c>
      <c r="AA192" s="1246" t="s">
        <v>900</v>
      </c>
      <c r="AB192" s="1253" t="s">
        <v>725</v>
      </c>
    </row>
    <row r="193" spans="1:28" s="96" customFormat="1" ht="14.4" thickBot="1" x14ac:dyDescent="0.3">
      <c r="A193" s="35" t="s">
        <v>1006</v>
      </c>
      <c r="B193" s="492">
        <v>222013</v>
      </c>
      <c r="C193" s="60">
        <v>5906564220197</v>
      </c>
      <c r="D193" s="648" t="s">
        <v>1007</v>
      </c>
      <c r="E193" s="1464">
        <v>2000</v>
      </c>
      <c r="F193" s="282">
        <f t="shared" si="34"/>
        <v>2400</v>
      </c>
      <c r="G193" s="76" t="s">
        <v>139</v>
      </c>
      <c r="H193" s="390" t="s">
        <v>139</v>
      </c>
      <c r="I193" s="13" t="s">
        <v>99</v>
      </c>
      <c r="J193" s="13" t="s">
        <v>417</v>
      </c>
      <c r="K193" s="13">
        <v>84191900</v>
      </c>
      <c r="L193" s="13" t="s">
        <v>106</v>
      </c>
      <c r="M193" s="758"/>
      <c r="N193" s="72">
        <v>1610</v>
      </c>
      <c r="O193" s="1231">
        <v>695</v>
      </c>
      <c r="P193" s="1232">
        <v>2.7</v>
      </c>
      <c r="Q193" s="71">
        <f t="shared" si="35"/>
        <v>174.44444444444443</v>
      </c>
      <c r="R193" s="75">
        <v>157</v>
      </c>
      <c r="S193" s="101" t="s">
        <v>115</v>
      </c>
      <c r="T193" s="36"/>
      <c r="U193" s="917" t="s">
        <v>134</v>
      </c>
      <c r="V193" s="523" t="s">
        <v>899</v>
      </c>
      <c r="W193" s="540">
        <v>45597</v>
      </c>
      <c r="X193" s="20"/>
      <c r="Y193" s="13">
        <v>1</v>
      </c>
      <c r="Z193" s="13">
        <v>1</v>
      </c>
      <c r="AA193" s="13" t="s">
        <v>900</v>
      </c>
      <c r="AB193" s="1233" t="s">
        <v>725</v>
      </c>
    </row>
    <row r="194" spans="1:28" s="107" customFormat="1" ht="17.7" customHeight="1" thickBot="1" x14ac:dyDescent="0.3">
      <c r="A194" s="803"/>
      <c r="B194" s="804"/>
      <c r="C194" s="1056"/>
      <c r="D194" s="805" t="s">
        <v>911</v>
      </c>
      <c r="E194" s="813"/>
      <c r="F194" s="813"/>
      <c r="G194" s="814"/>
      <c r="H194" s="814"/>
      <c r="I194" s="806"/>
      <c r="J194" s="806"/>
      <c r="K194" s="806"/>
      <c r="L194" s="802"/>
      <c r="M194" s="806"/>
      <c r="N194" s="1127"/>
      <c r="O194" s="1128"/>
      <c r="P194" s="807"/>
      <c r="Q194" s="806"/>
      <c r="R194" s="806"/>
      <c r="S194" s="806"/>
      <c r="T194" s="1031"/>
      <c r="U194" s="808"/>
      <c r="V194" s="815"/>
      <c r="W194" s="816"/>
      <c r="X194" s="809"/>
      <c r="Y194" s="809"/>
      <c r="Z194" s="810"/>
      <c r="AA194" s="811"/>
      <c r="AB194" s="812"/>
    </row>
    <row r="195" spans="1:28" s="107" customFormat="1" ht="14.4" thickBot="1" x14ac:dyDescent="0.3">
      <c r="A195" s="1431" t="s">
        <v>912</v>
      </c>
      <c r="B195" s="1432">
        <v>222007</v>
      </c>
      <c r="C195" s="1433">
        <v>5906564000829</v>
      </c>
      <c r="D195" s="1434" t="s">
        <v>913</v>
      </c>
      <c r="E195" s="1435">
        <v>340</v>
      </c>
      <c r="F195" s="1436">
        <f>E195*1.2</f>
        <v>408</v>
      </c>
      <c r="G195" s="1437" t="s">
        <v>914</v>
      </c>
      <c r="H195" s="1438">
        <v>7.0000000000000007E-2</v>
      </c>
      <c r="I195" s="1439" t="s">
        <v>99</v>
      </c>
      <c r="J195" s="1439" t="s">
        <v>417</v>
      </c>
      <c r="K195" s="1439">
        <v>84191900</v>
      </c>
      <c r="L195" s="1439" t="s">
        <v>106</v>
      </c>
      <c r="M195" s="1439">
        <v>30</v>
      </c>
      <c r="N195" s="1440">
        <v>118</v>
      </c>
      <c r="O195" s="1440">
        <v>147</v>
      </c>
      <c r="P195" s="1439"/>
      <c r="Q195" s="1441">
        <f t="shared" si="35"/>
        <v>0.38888888888888884</v>
      </c>
      <c r="R195" s="1439">
        <v>0.35</v>
      </c>
      <c r="S195" s="1439"/>
      <c r="T195" s="1432"/>
      <c r="U195" s="1440" t="s">
        <v>714</v>
      </c>
      <c r="V195" s="1442" t="s">
        <v>899</v>
      </c>
      <c r="W195" s="1443">
        <v>45597</v>
      </c>
      <c r="X195" s="1444"/>
      <c r="Y195" s="1439">
        <v>1</v>
      </c>
      <c r="Z195" s="1439">
        <v>1</v>
      </c>
      <c r="AA195" s="1439" t="s">
        <v>900</v>
      </c>
      <c r="AB195" s="1445" t="s">
        <v>725</v>
      </c>
    </row>
    <row r="196" spans="1:28" s="107" customFormat="1" ht="14.4" thickBot="1" x14ac:dyDescent="0.3">
      <c r="A196" s="1446" t="s">
        <v>951</v>
      </c>
      <c r="B196" s="1447">
        <v>222009</v>
      </c>
      <c r="C196" s="1448" t="s">
        <v>952</v>
      </c>
      <c r="D196" s="1449" t="s">
        <v>953</v>
      </c>
      <c r="E196" s="1450">
        <v>70</v>
      </c>
      <c r="F196" s="1451">
        <v>84</v>
      </c>
      <c r="G196" s="1452" t="s">
        <v>139</v>
      </c>
      <c r="H196" s="1453" t="s">
        <v>139</v>
      </c>
      <c r="I196" s="1454" t="s">
        <v>99</v>
      </c>
      <c r="J196" s="1454" t="s">
        <v>100</v>
      </c>
      <c r="K196" s="1454">
        <v>85161080</v>
      </c>
      <c r="L196" s="1454" t="s">
        <v>106</v>
      </c>
      <c r="M196" s="1454"/>
      <c r="N196" s="1455"/>
      <c r="O196" s="1455"/>
      <c r="P196" s="1454"/>
      <c r="Q196" s="1456">
        <v>2</v>
      </c>
      <c r="R196" s="1454">
        <v>1.8</v>
      </c>
      <c r="S196" s="1454"/>
      <c r="T196" s="1432"/>
      <c r="U196" s="1455" t="s">
        <v>136</v>
      </c>
      <c r="V196" s="1457" t="s">
        <v>899</v>
      </c>
      <c r="W196" s="1458">
        <v>45597</v>
      </c>
      <c r="X196" s="1459"/>
      <c r="Y196" s="1454">
        <v>1</v>
      </c>
      <c r="Z196" s="1454">
        <v>1</v>
      </c>
      <c r="AA196" s="1454" t="s">
        <v>900</v>
      </c>
      <c r="AB196" s="1460" t="s">
        <v>725</v>
      </c>
    </row>
    <row r="197" spans="1:28" s="105" customFormat="1" ht="27.6" customHeight="1" thickBot="1" x14ac:dyDescent="0.3">
      <c r="A197" s="827"/>
      <c r="B197" s="828"/>
      <c r="C197" s="829"/>
      <c r="D197" s="830" t="s">
        <v>1193</v>
      </c>
      <c r="E197" s="831"/>
      <c r="F197" s="831"/>
      <c r="G197" s="832"/>
      <c r="H197" s="833"/>
      <c r="I197" s="828"/>
      <c r="J197" s="828"/>
      <c r="K197" s="828"/>
      <c r="L197" s="828"/>
      <c r="M197" s="828"/>
      <c r="N197" s="1129"/>
      <c r="O197" s="1129"/>
      <c r="P197" s="828"/>
      <c r="Q197" s="834"/>
      <c r="R197" s="829"/>
      <c r="S197" s="835"/>
      <c r="T197" s="836"/>
      <c r="U197" s="837"/>
      <c r="V197" s="838"/>
      <c r="W197" s="839"/>
      <c r="X197" s="839"/>
      <c r="Y197" s="840"/>
      <c r="Z197" s="840"/>
      <c r="AA197" s="840"/>
      <c r="AB197" s="841"/>
    </row>
    <row r="198" spans="1:28" ht="14.4" thickBot="1" x14ac:dyDescent="0.3">
      <c r="A198" s="678"/>
      <c r="B198" s="679"/>
      <c r="C198" s="680"/>
      <c r="D198" s="59" t="s">
        <v>683</v>
      </c>
      <c r="E198" s="438"/>
      <c r="F198" s="439">
        <f t="shared" ref="F198:F215" si="36">E198*1.2</f>
        <v>0</v>
      </c>
      <c r="G198" s="681"/>
      <c r="H198" s="682"/>
      <c r="I198" s="683"/>
      <c r="J198" s="683"/>
      <c r="K198" s="683"/>
      <c r="L198" s="683"/>
      <c r="M198" s="61"/>
      <c r="N198" s="1130"/>
      <c r="O198" s="1130"/>
      <c r="P198" s="61"/>
      <c r="Q198" s="61"/>
      <c r="R198" s="684"/>
      <c r="S198" s="61"/>
      <c r="T198" s="61"/>
      <c r="U198" s="685"/>
      <c r="V198" s="679"/>
      <c r="W198" s="686"/>
      <c r="X198" s="686"/>
      <c r="Y198" s="61"/>
      <c r="Z198" s="61"/>
      <c r="AA198" s="61"/>
      <c r="AB198" s="725"/>
    </row>
    <row r="199" spans="1:28" s="107" customFormat="1" x14ac:dyDescent="0.25">
      <c r="A199" s="2" t="s">
        <v>570</v>
      </c>
      <c r="B199" s="18">
        <v>100125</v>
      </c>
      <c r="C199" s="3">
        <v>3800035713619</v>
      </c>
      <c r="D199" s="85" t="s">
        <v>571</v>
      </c>
      <c r="E199" s="375">
        <v>490</v>
      </c>
      <c r="F199" s="270">
        <f t="shared" si="36"/>
        <v>588</v>
      </c>
      <c r="G199" s="99" t="s">
        <v>109</v>
      </c>
      <c r="H199" s="29">
        <v>2.1</v>
      </c>
      <c r="I199" s="13" t="s">
        <v>99</v>
      </c>
      <c r="J199" s="13" t="s">
        <v>100</v>
      </c>
      <c r="K199" s="13">
        <v>85161080</v>
      </c>
      <c r="L199" s="13" t="s">
        <v>101</v>
      </c>
      <c r="M199" s="13">
        <v>690</v>
      </c>
      <c r="N199" s="8">
        <v>1150</v>
      </c>
      <c r="O199" s="8">
        <v>600</v>
      </c>
      <c r="P199" s="13"/>
      <c r="Q199" s="160">
        <v>52</v>
      </c>
      <c r="R199" s="14">
        <f t="shared" ref="R199:R201" si="37">Q199*0.9</f>
        <v>46.800000000000004</v>
      </c>
      <c r="S199" s="13" t="s">
        <v>111</v>
      </c>
      <c r="T199" s="63"/>
      <c r="U199" s="16" t="s">
        <v>131</v>
      </c>
      <c r="V199" s="18" t="s">
        <v>132</v>
      </c>
      <c r="W199" s="19">
        <v>45597</v>
      </c>
      <c r="X199" s="20"/>
      <c r="Y199" s="13">
        <v>1</v>
      </c>
      <c r="Z199" s="13">
        <v>1</v>
      </c>
      <c r="AA199" s="13" t="s">
        <v>105</v>
      </c>
      <c r="AB199" s="718" t="s">
        <v>725</v>
      </c>
    </row>
    <row r="200" spans="1:28" s="107" customFormat="1" x14ac:dyDescent="0.25">
      <c r="A200" s="2" t="s">
        <v>572</v>
      </c>
      <c r="B200" s="18">
        <v>100550</v>
      </c>
      <c r="C200" s="3">
        <v>3800035748673</v>
      </c>
      <c r="D200" s="85" t="s">
        <v>573</v>
      </c>
      <c r="E200" s="376">
        <v>630</v>
      </c>
      <c r="F200" s="271">
        <f t="shared" si="36"/>
        <v>756</v>
      </c>
      <c r="G200" s="99" t="s">
        <v>109</v>
      </c>
      <c r="H200" s="29">
        <v>2.1</v>
      </c>
      <c r="I200" s="13" t="s">
        <v>99</v>
      </c>
      <c r="J200" s="13" t="s">
        <v>100</v>
      </c>
      <c r="K200" s="13">
        <v>85161080</v>
      </c>
      <c r="L200" s="13" t="s">
        <v>101</v>
      </c>
      <c r="M200" s="13">
        <v>690</v>
      </c>
      <c r="N200" s="8">
        <v>1430</v>
      </c>
      <c r="O200" s="8">
        <v>600</v>
      </c>
      <c r="P200" s="13"/>
      <c r="Q200" s="160">
        <v>58</v>
      </c>
      <c r="R200" s="14">
        <f t="shared" si="37"/>
        <v>52.2</v>
      </c>
      <c r="S200" s="13" t="s">
        <v>111</v>
      </c>
      <c r="T200" s="13"/>
      <c r="U200" s="16" t="s">
        <v>131</v>
      </c>
      <c r="V200" s="18" t="s">
        <v>132</v>
      </c>
      <c r="W200" s="19">
        <v>45597</v>
      </c>
      <c r="X200" s="20"/>
      <c r="Y200" s="13">
        <v>1</v>
      </c>
      <c r="Z200" s="13">
        <v>1</v>
      </c>
      <c r="AA200" s="13" t="s">
        <v>105</v>
      </c>
      <c r="AB200" s="718" t="s">
        <v>725</v>
      </c>
    </row>
    <row r="201" spans="1:28" s="107" customFormat="1" ht="14.4" thickBot="1" x14ac:dyDescent="0.3">
      <c r="A201" s="2" t="s">
        <v>574</v>
      </c>
      <c r="B201" s="18">
        <v>100555</v>
      </c>
      <c r="C201" s="412" t="s">
        <v>667</v>
      </c>
      <c r="D201" s="85" t="s">
        <v>575</v>
      </c>
      <c r="E201" s="377">
        <v>990</v>
      </c>
      <c r="F201" s="272">
        <f t="shared" si="36"/>
        <v>1188</v>
      </c>
      <c r="G201" s="99" t="s">
        <v>109</v>
      </c>
      <c r="H201" s="29">
        <v>2.1</v>
      </c>
      <c r="I201" s="13" t="s">
        <v>99</v>
      </c>
      <c r="J201" s="13" t="s">
        <v>100</v>
      </c>
      <c r="K201" s="13">
        <v>85161080</v>
      </c>
      <c r="L201" s="13" t="s">
        <v>101</v>
      </c>
      <c r="M201" s="13">
        <v>760</v>
      </c>
      <c r="N201" s="8">
        <v>1605</v>
      </c>
      <c r="O201" s="8">
        <v>670</v>
      </c>
      <c r="P201" s="13"/>
      <c r="Q201" s="160">
        <v>75</v>
      </c>
      <c r="R201" s="14">
        <f t="shared" si="37"/>
        <v>67.5</v>
      </c>
      <c r="S201" s="13" t="s">
        <v>111</v>
      </c>
      <c r="T201" s="13"/>
      <c r="U201" s="16" t="s">
        <v>131</v>
      </c>
      <c r="V201" s="18" t="s">
        <v>132</v>
      </c>
      <c r="W201" s="19">
        <v>45597</v>
      </c>
      <c r="X201" s="20"/>
      <c r="Y201" s="13">
        <v>1</v>
      </c>
      <c r="Z201" s="13">
        <v>1</v>
      </c>
      <c r="AA201" s="13" t="s">
        <v>105</v>
      </c>
      <c r="AB201" s="718" t="s">
        <v>725</v>
      </c>
    </row>
    <row r="202" spans="1:28" ht="14.4" thickBot="1" x14ac:dyDescent="0.3">
      <c r="A202" s="4"/>
      <c r="B202" s="28"/>
      <c r="C202" s="38"/>
      <c r="D202" s="5" t="s">
        <v>684</v>
      </c>
      <c r="E202" s="438"/>
      <c r="F202" s="439">
        <f t="shared" si="36"/>
        <v>0</v>
      </c>
      <c r="G202" s="21"/>
      <c r="H202" s="388"/>
      <c r="I202" s="22"/>
      <c r="J202" s="22"/>
      <c r="K202" s="22"/>
      <c r="L202" s="22"/>
      <c r="M202" s="25"/>
      <c r="N202" s="1117"/>
      <c r="O202" s="1117"/>
      <c r="P202" s="25"/>
      <c r="Q202" s="25"/>
      <c r="R202" s="23"/>
      <c r="S202" s="25"/>
      <c r="T202" s="45"/>
      <c r="U202" s="32"/>
      <c r="V202" s="28"/>
      <c r="W202" s="24"/>
      <c r="X202" s="24"/>
      <c r="Y202" s="25"/>
      <c r="Z202" s="25"/>
      <c r="AA202" s="25"/>
      <c r="AB202" s="721"/>
    </row>
    <row r="203" spans="1:28" s="104" customFormat="1" x14ac:dyDescent="0.25">
      <c r="A203" s="1267" t="s">
        <v>607</v>
      </c>
      <c r="B203" s="57">
        <v>153004</v>
      </c>
      <c r="C203" s="1461">
        <v>3800035769371</v>
      </c>
      <c r="D203" s="1268" t="s">
        <v>668</v>
      </c>
      <c r="E203" s="383">
        <v>605</v>
      </c>
      <c r="F203" s="279">
        <f t="shared" si="36"/>
        <v>726</v>
      </c>
      <c r="G203" s="79" t="s">
        <v>139</v>
      </c>
      <c r="H203" s="1269" t="s">
        <v>139</v>
      </c>
      <c r="I203" s="49" t="s">
        <v>99</v>
      </c>
      <c r="J203" s="49" t="s">
        <v>100</v>
      </c>
      <c r="K203" s="49">
        <v>84191900</v>
      </c>
      <c r="L203" s="49" t="s">
        <v>101</v>
      </c>
      <c r="M203" s="49">
        <v>690</v>
      </c>
      <c r="N203" s="82">
        <v>1170</v>
      </c>
      <c r="O203" s="82">
        <v>620</v>
      </c>
      <c r="P203" s="49"/>
      <c r="Q203" s="1270">
        <v>47</v>
      </c>
      <c r="R203" s="54">
        <f t="shared" ref="R203:R208" si="38">Q203*0.9</f>
        <v>42.300000000000004</v>
      </c>
      <c r="S203" s="361" t="s">
        <v>115</v>
      </c>
      <c r="T203" s="1462"/>
      <c r="U203" s="1271" t="s">
        <v>131</v>
      </c>
      <c r="V203" s="57" t="s">
        <v>132</v>
      </c>
      <c r="W203" s="50">
        <v>45597</v>
      </c>
      <c r="X203" s="51"/>
      <c r="Y203" s="49">
        <v>1</v>
      </c>
      <c r="Z203" s="49">
        <v>1</v>
      </c>
      <c r="AA203" s="49" t="s">
        <v>105</v>
      </c>
      <c r="AB203" s="724" t="s">
        <v>725</v>
      </c>
    </row>
    <row r="204" spans="1:28" s="104" customFormat="1" x14ac:dyDescent="0.25">
      <c r="A204" s="1272" t="s">
        <v>608</v>
      </c>
      <c r="B204" s="57">
        <v>100551</v>
      </c>
      <c r="C204" s="350">
        <v>3800035748680</v>
      </c>
      <c r="D204" s="1268" t="s">
        <v>669</v>
      </c>
      <c r="E204" s="381">
        <v>675</v>
      </c>
      <c r="F204" s="273">
        <f t="shared" si="36"/>
        <v>810</v>
      </c>
      <c r="G204" s="79" t="s">
        <v>139</v>
      </c>
      <c r="H204" s="1269" t="s">
        <v>139</v>
      </c>
      <c r="I204" s="49" t="s">
        <v>99</v>
      </c>
      <c r="J204" s="49" t="s">
        <v>100</v>
      </c>
      <c r="K204" s="49">
        <v>84191900</v>
      </c>
      <c r="L204" s="49" t="s">
        <v>101</v>
      </c>
      <c r="M204" s="49">
        <v>745</v>
      </c>
      <c r="N204" s="82">
        <v>1235</v>
      </c>
      <c r="O204" s="82">
        <v>670</v>
      </c>
      <c r="P204" s="49"/>
      <c r="Q204" s="1270">
        <v>58</v>
      </c>
      <c r="R204" s="54">
        <f t="shared" si="38"/>
        <v>52.2</v>
      </c>
      <c r="S204" s="361" t="s">
        <v>115</v>
      </c>
      <c r="T204" s="56"/>
      <c r="U204" s="1271" t="s">
        <v>131</v>
      </c>
      <c r="V204" s="57" t="s">
        <v>132</v>
      </c>
      <c r="W204" s="50">
        <v>45597</v>
      </c>
      <c r="X204" s="51"/>
      <c r="Y204" s="49">
        <v>1</v>
      </c>
      <c r="Z204" s="49">
        <v>1</v>
      </c>
      <c r="AA204" s="49" t="s">
        <v>105</v>
      </c>
      <c r="AB204" s="724" t="s">
        <v>725</v>
      </c>
    </row>
    <row r="205" spans="1:28" s="104" customFormat="1" x14ac:dyDescent="0.25">
      <c r="A205" s="1272" t="s">
        <v>609</v>
      </c>
      <c r="B205" s="57">
        <v>153007</v>
      </c>
      <c r="C205" s="350">
        <v>3800035733006</v>
      </c>
      <c r="D205" s="1268" t="s">
        <v>670</v>
      </c>
      <c r="E205" s="381">
        <v>910</v>
      </c>
      <c r="F205" s="273">
        <f t="shared" si="36"/>
        <v>1092</v>
      </c>
      <c r="G205" s="79" t="s">
        <v>139</v>
      </c>
      <c r="H205" s="1269" t="s">
        <v>139</v>
      </c>
      <c r="I205" s="49" t="s">
        <v>99</v>
      </c>
      <c r="J205" s="49" t="s">
        <v>100</v>
      </c>
      <c r="K205" s="49">
        <v>84191900</v>
      </c>
      <c r="L205" s="49" t="s">
        <v>101</v>
      </c>
      <c r="M205" s="49">
        <v>745</v>
      </c>
      <c r="N205" s="82">
        <v>1625</v>
      </c>
      <c r="O205" s="82">
        <v>670</v>
      </c>
      <c r="P205" s="49"/>
      <c r="Q205" s="1270">
        <v>75</v>
      </c>
      <c r="R205" s="54">
        <f t="shared" si="38"/>
        <v>67.5</v>
      </c>
      <c r="S205" s="361" t="s">
        <v>115</v>
      </c>
      <c r="T205" s="56"/>
      <c r="U205" s="1271" t="s">
        <v>131</v>
      </c>
      <c r="V205" s="57" t="s">
        <v>132</v>
      </c>
      <c r="W205" s="50">
        <v>45597</v>
      </c>
      <c r="X205" s="51"/>
      <c r="Y205" s="49">
        <v>1</v>
      </c>
      <c r="Z205" s="49">
        <v>1</v>
      </c>
      <c r="AA205" s="49" t="s">
        <v>105</v>
      </c>
      <c r="AB205" s="724" t="s">
        <v>725</v>
      </c>
    </row>
    <row r="206" spans="1:28" s="104" customFormat="1" x14ac:dyDescent="0.25">
      <c r="A206" s="1272" t="s">
        <v>610</v>
      </c>
      <c r="B206" s="57">
        <v>150560</v>
      </c>
      <c r="C206" s="350">
        <v>3800035748710</v>
      </c>
      <c r="D206" s="1268" t="s">
        <v>671</v>
      </c>
      <c r="E206" s="381">
        <v>1290</v>
      </c>
      <c r="F206" s="273">
        <f t="shared" si="36"/>
        <v>1548</v>
      </c>
      <c r="G206" s="79" t="s">
        <v>139</v>
      </c>
      <c r="H206" s="1269" t="s">
        <v>139</v>
      </c>
      <c r="I206" s="49" t="s">
        <v>99</v>
      </c>
      <c r="J206" s="49" t="s">
        <v>100</v>
      </c>
      <c r="K206" s="49">
        <v>84191900</v>
      </c>
      <c r="L206" s="49" t="s">
        <v>101</v>
      </c>
      <c r="M206" s="49">
        <v>940</v>
      </c>
      <c r="N206" s="82">
        <v>1785</v>
      </c>
      <c r="O206" s="82">
        <v>850</v>
      </c>
      <c r="P206" s="49"/>
      <c r="Q206" s="1270">
        <v>133</v>
      </c>
      <c r="R206" s="54">
        <f t="shared" si="38"/>
        <v>119.7</v>
      </c>
      <c r="S206" s="361" t="s">
        <v>115</v>
      </c>
      <c r="T206" s="56"/>
      <c r="U206" s="1271" t="s">
        <v>131</v>
      </c>
      <c r="V206" s="57" t="s">
        <v>132</v>
      </c>
      <c r="W206" s="50">
        <v>45597</v>
      </c>
      <c r="X206" s="51"/>
      <c r="Y206" s="49">
        <v>1</v>
      </c>
      <c r="Z206" s="49">
        <v>1</v>
      </c>
      <c r="AA206" s="49" t="s">
        <v>105</v>
      </c>
      <c r="AB206" s="724" t="s">
        <v>725</v>
      </c>
    </row>
    <row r="207" spans="1:28" s="104" customFormat="1" x14ac:dyDescent="0.25">
      <c r="A207" s="1272" t="s">
        <v>611</v>
      </c>
      <c r="B207" s="57">
        <v>150554</v>
      </c>
      <c r="C207" s="350" t="s">
        <v>954</v>
      </c>
      <c r="D207" s="1268" t="s">
        <v>672</v>
      </c>
      <c r="E207" s="381">
        <v>2350</v>
      </c>
      <c r="F207" s="273">
        <f t="shared" si="36"/>
        <v>2820</v>
      </c>
      <c r="G207" s="79" t="s">
        <v>139</v>
      </c>
      <c r="H207" s="1269" t="s">
        <v>139</v>
      </c>
      <c r="I207" s="49" t="s">
        <v>99</v>
      </c>
      <c r="J207" s="49" t="s">
        <v>100</v>
      </c>
      <c r="K207" s="49">
        <v>84191900</v>
      </c>
      <c r="L207" s="49" t="s">
        <v>101</v>
      </c>
      <c r="M207" s="49">
        <v>1215</v>
      </c>
      <c r="N207" s="82">
        <v>1695</v>
      </c>
      <c r="O207" s="82">
        <v>1100</v>
      </c>
      <c r="P207" s="49"/>
      <c r="Q207" s="1270">
        <v>201</v>
      </c>
      <c r="R207" s="54">
        <f t="shared" si="38"/>
        <v>180.9</v>
      </c>
      <c r="S207" s="361" t="s">
        <v>111</v>
      </c>
      <c r="T207" s="56"/>
      <c r="U207" s="1271" t="s">
        <v>131</v>
      </c>
      <c r="V207" s="57" t="s">
        <v>132</v>
      </c>
      <c r="W207" s="50">
        <v>45597</v>
      </c>
      <c r="X207" s="51"/>
      <c r="Y207" s="49">
        <v>1</v>
      </c>
      <c r="Z207" s="49">
        <v>1</v>
      </c>
      <c r="AA207" s="49" t="s">
        <v>105</v>
      </c>
      <c r="AB207" s="724" t="s">
        <v>725</v>
      </c>
    </row>
    <row r="208" spans="1:28" s="107" customFormat="1" ht="14.4" thickBot="1" x14ac:dyDescent="0.3">
      <c r="A208" s="660" t="s">
        <v>612</v>
      </c>
      <c r="B208" s="18">
        <v>150556</v>
      </c>
      <c r="C208" s="363" t="s">
        <v>680</v>
      </c>
      <c r="D208" s="658" t="s">
        <v>673</v>
      </c>
      <c r="E208" s="377">
        <v>2480</v>
      </c>
      <c r="F208" s="272">
        <f t="shared" si="36"/>
        <v>2976</v>
      </c>
      <c r="G208" s="76" t="s">
        <v>139</v>
      </c>
      <c r="H208" s="390" t="s">
        <v>139</v>
      </c>
      <c r="I208" s="13" t="s">
        <v>99</v>
      </c>
      <c r="J208" s="13" t="s">
        <v>100</v>
      </c>
      <c r="K208" s="13">
        <v>84191900</v>
      </c>
      <c r="L208" s="13" t="s">
        <v>101</v>
      </c>
      <c r="M208" s="13">
        <v>1215</v>
      </c>
      <c r="N208" s="8">
        <v>2040</v>
      </c>
      <c r="O208" s="8">
        <v>1100</v>
      </c>
      <c r="P208" s="13"/>
      <c r="Q208" s="160">
        <v>248</v>
      </c>
      <c r="R208" s="14">
        <f t="shared" si="38"/>
        <v>223.20000000000002</v>
      </c>
      <c r="S208" s="97" t="s">
        <v>111</v>
      </c>
      <c r="T208" s="74"/>
      <c r="U208" s="659" t="s">
        <v>131</v>
      </c>
      <c r="V208" s="18" t="s">
        <v>132</v>
      </c>
      <c r="W208" s="19">
        <v>45597</v>
      </c>
      <c r="X208" s="20"/>
      <c r="Y208" s="13">
        <v>1</v>
      </c>
      <c r="Z208" s="13">
        <v>1</v>
      </c>
      <c r="AA208" s="13" t="s">
        <v>105</v>
      </c>
      <c r="AB208" s="718" t="s">
        <v>725</v>
      </c>
    </row>
    <row r="209" spans="1:28" ht="14.4" thickBot="1" x14ac:dyDescent="0.3">
      <c r="A209" s="4"/>
      <c r="B209" s="28"/>
      <c r="C209" s="38"/>
      <c r="D209" s="5" t="s">
        <v>685</v>
      </c>
      <c r="E209" s="438"/>
      <c r="F209" s="439">
        <f t="shared" si="36"/>
        <v>0</v>
      </c>
      <c r="G209" s="21"/>
      <c r="H209" s="388"/>
      <c r="I209" s="22"/>
      <c r="J209" s="22"/>
      <c r="K209" s="22"/>
      <c r="L209" s="22"/>
      <c r="M209" s="25"/>
      <c r="N209" s="1117"/>
      <c r="O209" s="1117"/>
      <c r="P209" s="25"/>
      <c r="Q209" s="25"/>
      <c r="R209" s="23"/>
      <c r="S209" s="25"/>
      <c r="T209" s="61"/>
      <c r="U209" s="32"/>
      <c r="V209" s="28"/>
      <c r="W209" s="24"/>
      <c r="X209" s="24"/>
      <c r="Y209" s="25"/>
      <c r="Z209" s="25"/>
      <c r="AA209" s="25"/>
      <c r="AB209" s="721"/>
    </row>
    <row r="210" spans="1:28" s="104" customFormat="1" x14ac:dyDescent="0.25">
      <c r="A210" s="1267" t="s">
        <v>613</v>
      </c>
      <c r="B210" s="1205">
        <v>153105</v>
      </c>
      <c r="C210" s="915">
        <v>3800035716740</v>
      </c>
      <c r="D210" s="1273" t="s">
        <v>674</v>
      </c>
      <c r="E210" s="383">
        <v>665</v>
      </c>
      <c r="F210" s="279">
        <f t="shared" si="36"/>
        <v>798</v>
      </c>
      <c r="G210" s="79" t="s">
        <v>139</v>
      </c>
      <c r="H210" s="1269" t="s">
        <v>139</v>
      </c>
      <c r="I210" s="49" t="s">
        <v>99</v>
      </c>
      <c r="J210" s="49" t="s">
        <v>100</v>
      </c>
      <c r="K210" s="49">
        <v>84191900</v>
      </c>
      <c r="L210" s="49" t="s">
        <v>101</v>
      </c>
      <c r="M210" s="49">
        <v>690</v>
      </c>
      <c r="N210" s="82">
        <v>1170</v>
      </c>
      <c r="O210" s="82">
        <v>620</v>
      </c>
      <c r="P210" s="49"/>
      <c r="Q210" s="1270">
        <v>54</v>
      </c>
      <c r="R210" s="54">
        <f t="shared" ref="R210:R215" si="39">Q210*0.9</f>
        <v>48.6</v>
      </c>
      <c r="S210" s="49" t="s">
        <v>115</v>
      </c>
      <c r="T210" s="56"/>
      <c r="U210" s="56" t="s">
        <v>131</v>
      </c>
      <c r="V210" s="57" t="s">
        <v>132</v>
      </c>
      <c r="W210" s="50">
        <v>45597</v>
      </c>
      <c r="X210" s="51"/>
      <c r="Y210" s="49">
        <v>1</v>
      </c>
      <c r="Z210" s="49">
        <v>1</v>
      </c>
      <c r="AA210" s="49" t="s">
        <v>105</v>
      </c>
      <c r="AB210" s="724" t="s">
        <v>725</v>
      </c>
    </row>
    <row r="211" spans="1:28" s="104" customFormat="1" x14ac:dyDescent="0.25">
      <c r="A211" s="1272" t="s">
        <v>614</v>
      </c>
      <c r="B211" s="57">
        <v>150552</v>
      </c>
      <c r="C211" s="350">
        <v>3800035748703</v>
      </c>
      <c r="D211" s="1274" t="s">
        <v>675</v>
      </c>
      <c r="E211" s="381">
        <v>730</v>
      </c>
      <c r="F211" s="273">
        <f t="shared" si="36"/>
        <v>876</v>
      </c>
      <c r="G211" s="79" t="s">
        <v>139</v>
      </c>
      <c r="H211" s="1269" t="s">
        <v>139</v>
      </c>
      <c r="I211" s="49" t="s">
        <v>99</v>
      </c>
      <c r="J211" s="49" t="s">
        <v>100</v>
      </c>
      <c r="K211" s="49">
        <v>84191900</v>
      </c>
      <c r="L211" s="49" t="s">
        <v>101</v>
      </c>
      <c r="M211" s="49">
        <v>745</v>
      </c>
      <c r="N211" s="82">
        <v>1235</v>
      </c>
      <c r="O211" s="82">
        <v>670</v>
      </c>
      <c r="P211" s="49"/>
      <c r="Q211" s="1270">
        <v>63</v>
      </c>
      <c r="R211" s="54">
        <f t="shared" si="39"/>
        <v>56.7</v>
      </c>
      <c r="S211" s="49" t="s">
        <v>115</v>
      </c>
      <c r="T211" s="56"/>
      <c r="U211" s="56" t="s">
        <v>131</v>
      </c>
      <c r="V211" s="57" t="s">
        <v>132</v>
      </c>
      <c r="W211" s="50">
        <v>45597</v>
      </c>
      <c r="X211" s="51"/>
      <c r="Y211" s="49">
        <v>1</v>
      </c>
      <c r="Z211" s="49">
        <v>1</v>
      </c>
      <c r="AA211" s="49" t="s">
        <v>105</v>
      </c>
      <c r="AB211" s="724" t="s">
        <v>725</v>
      </c>
    </row>
    <row r="212" spans="1:28" s="104" customFormat="1" x14ac:dyDescent="0.25">
      <c r="A212" s="1272" t="s">
        <v>615</v>
      </c>
      <c r="B212" s="57">
        <v>100122</v>
      </c>
      <c r="C212" s="350">
        <v>3800035767452</v>
      </c>
      <c r="D212" s="1274" t="s">
        <v>676</v>
      </c>
      <c r="E212" s="381">
        <v>970</v>
      </c>
      <c r="F212" s="273">
        <f t="shared" si="36"/>
        <v>1164</v>
      </c>
      <c r="G212" s="79" t="s">
        <v>139</v>
      </c>
      <c r="H212" s="1269" t="s">
        <v>139</v>
      </c>
      <c r="I212" s="49" t="s">
        <v>99</v>
      </c>
      <c r="J212" s="49" t="s">
        <v>100</v>
      </c>
      <c r="K212" s="49">
        <v>84191900</v>
      </c>
      <c r="L212" s="49" t="s">
        <v>101</v>
      </c>
      <c r="M212" s="49">
        <v>745</v>
      </c>
      <c r="N212" s="82">
        <v>1625</v>
      </c>
      <c r="O212" s="82">
        <v>670</v>
      </c>
      <c r="P212" s="49"/>
      <c r="Q212" s="1270">
        <v>84</v>
      </c>
      <c r="R212" s="54">
        <f t="shared" si="39"/>
        <v>75.600000000000009</v>
      </c>
      <c r="S212" s="49" t="s">
        <v>115</v>
      </c>
      <c r="T212" s="56"/>
      <c r="U212" s="56" t="s">
        <v>131</v>
      </c>
      <c r="V212" s="57" t="s">
        <v>132</v>
      </c>
      <c r="W212" s="50">
        <v>45597</v>
      </c>
      <c r="X212" s="51"/>
      <c r="Y212" s="49">
        <v>1</v>
      </c>
      <c r="Z212" s="49">
        <v>1</v>
      </c>
      <c r="AA212" s="49" t="s">
        <v>105</v>
      </c>
      <c r="AB212" s="724" t="s">
        <v>725</v>
      </c>
    </row>
    <row r="213" spans="1:28" s="104" customFormat="1" x14ac:dyDescent="0.25">
      <c r="A213" s="1272" t="s">
        <v>616</v>
      </c>
      <c r="B213" s="57">
        <v>100561</v>
      </c>
      <c r="C213" s="350">
        <v>3800035748734</v>
      </c>
      <c r="D213" s="1274" t="s">
        <v>677</v>
      </c>
      <c r="E213" s="381">
        <v>1420</v>
      </c>
      <c r="F213" s="273">
        <f t="shared" si="36"/>
        <v>1704</v>
      </c>
      <c r="G213" s="79" t="s">
        <v>139</v>
      </c>
      <c r="H213" s="1269" t="s">
        <v>139</v>
      </c>
      <c r="I213" s="49" t="s">
        <v>99</v>
      </c>
      <c r="J213" s="49" t="s">
        <v>100</v>
      </c>
      <c r="K213" s="49">
        <v>84191900</v>
      </c>
      <c r="L213" s="49" t="s">
        <v>101</v>
      </c>
      <c r="M213" s="49">
        <v>940</v>
      </c>
      <c r="N213" s="82">
        <v>1785</v>
      </c>
      <c r="O213" s="82">
        <v>850</v>
      </c>
      <c r="P213" s="49"/>
      <c r="Q213" s="1270">
        <v>150</v>
      </c>
      <c r="R213" s="54">
        <f t="shared" si="39"/>
        <v>135</v>
      </c>
      <c r="S213" s="49" t="s">
        <v>115</v>
      </c>
      <c r="T213" s="56"/>
      <c r="U213" s="56" t="s">
        <v>131</v>
      </c>
      <c r="V213" s="57" t="s">
        <v>132</v>
      </c>
      <c r="W213" s="50">
        <v>45597</v>
      </c>
      <c r="X213" s="51"/>
      <c r="Y213" s="49">
        <v>1</v>
      </c>
      <c r="Z213" s="49">
        <v>1</v>
      </c>
      <c r="AA213" s="49" t="s">
        <v>105</v>
      </c>
      <c r="AB213" s="724" t="s">
        <v>725</v>
      </c>
    </row>
    <row r="214" spans="1:28" s="104" customFormat="1" x14ac:dyDescent="0.25">
      <c r="A214" s="1272" t="s">
        <v>617</v>
      </c>
      <c r="B214" s="57">
        <v>153109</v>
      </c>
      <c r="C214" s="350">
        <v>3800035733075</v>
      </c>
      <c r="D214" s="1274" t="s">
        <v>678</v>
      </c>
      <c r="E214" s="381">
        <v>2480</v>
      </c>
      <c r="F214" s="273">
        <f t="shared" si="36"/>
        <v>2976</v>
      </c>
      <c r="G214" s="79" t="s">
        <v>139</v>
      </c>
      <c r="H214" s="1269" t="s">
        <v>139</v>
      </c>
      <c r="I214" s="49" t="s">
        <v>99</v>
      </c>
      <c r="J214" s="49" t="s">
        <v>100</v>
      </c>
      <c r="K214" s="49">
        <v>84191900</v>
      </c>
      <c r="L214" s="49" t="s">
        <v>101</v>
      </c>
      <c r="M214" s="49">
        <v>1215</v>
      </c>
      <c r="N214" s="82">
        <v>1695</v>
      </c>
      <c r="O214" s="82">
        <v>1100</v>
      </c>
      <c r="P214" s="49"/>
      <c r="Q214" s="1270">
        <v>201</v>
      </c>
      <c r="R214" s="54">
        <f t="shared" si="39"/>
        <v>180.9</v>
      </c>
      <c r="S214" s="49" t="s">
        <v>111</v>
      </c>
      <c r="T214" s="56"/>
      <c r="U214" s="56" t="s">
        <v>131</v>
      </c>
      <c r="V214" s="57" t="s">
        <v>132</v>
      </c>
      <c r="W214" s="50">
        <v>45597</v>
      </c>
      <c r="X214" s="51"/>
      <c r="Y214" s="49">
        <v>1</v>
      </c>
      <c r="Z214" s="49">
        <v>1</v>
      </c>
      <c r="AA214" s="49" t="s">
        <v>105</v>
      </c>
      <c r="AB214" s="724" t="s">
        <v>725</v>
      </c>
    </row>
    <row r="215" spans="1:28" s="107" customFormat="1" ht="14.4" thickBot="1" x14ac:dyDescent="0.3">
      <c r="A215" s="660" t="s">
        <v>618</v>
      </c>
      <c r="B215" s="18">
        <v>153111</v>
      </c>
      <c r="C215" s="363">
        <v>3800035722833</v>
      </c>
      <c r="D215" s="662" t="s">
        <v>679</v>
      </c>
      <c r="E215" s="377">
        <v>2550</v>
      </c>
      <c r="F215" s="272">
        <f t="shared" si="36"/>
        <v>3060</v>
      </c>
      <c r="G215" s="76" t="s">
        <v>139</v>
      </c>
      <c r="H215" s="390" t="s">
        <v>139</v>
      </c>
      <c r="I215" s="13" t="s">
        <v>99</v>
      </c>
      <c r="J215" s="13" t="s">
        <v>100</v>
      </c>
      <c r="K215" s="13">
        <v>84191900</v>
      </c>
      <c r="L215" s="13" t="s">
        <v>101</v>
      </c>
      <c r="M215" s="13">
        <v>1215</v>
      </c>
      <c r="N215" s="8">
        <v>2040</v>
      </c>
      <c r="O215" s="8">
        <v>1100</v>
      </c>
      <c r="P215" s="13"/>
      <c r="Q215" s="160">
        <v>248</v>
      </c>
      <c r="R215" s="14">
        <f t="shared" si="39"/>
        <v>223.20000000000002</v>
      </c>
      <c r="S215" s="13" t="s">
        <v>111</v>
      </c>
      <c r="T215" s="16"/>
      <c r="U215" s="16" t="s">
        <v>131</v>
      </c>
      <c r="V215" s="18" t="s">
        <v>132</v>
      </c>
      <c r="W215" s="19">
        <v>45597</v>
      </c>
      <c r="X215" s="20"/>
      <c r="Y215" s="13">
        <v>1</v>
      </c>
      <c r="Z215" s="13">
        <v>1</v>
      </c>
      <c r="AA215" s="13" t="s">
        <v>105</v>
      </c>
      <c r="AB215" s="718" t="s">
        <v>725</v>
      </c>
    </row>
    <row r="216" spans="1:28" ht="14.4" thickBot="1" x14ac:dyDescent="0.3">
      <c r="A216" s="39"/>
      <c r="B216" s="24"/>
      <c r="C216" s="38"/>
      <c r="D216" s="40" t="s">
        <v>686</v>
      </c>
      <c r="E216" s="438"/>
      <c r="F216" s="439"/>
      <c r="G216" s="368"/>
      <c r="H216" s="368"/>
      <c r="I216" s="25"/>
      <c r="J216" s="25"/>
      <c r="K216" s="25"/>
      <c r="L216" s="25"/>
      <c r="M216" s="25"/>
      <c r="N216" s="1117"/>
      <c r="O216" s="1131"/>
      <c r="P216" s="23"/>
      <c r="Q216" s="34"/>
      <c r="R216" s="48"/>
      <c r="S216" s="48"/>
      <c r="T216" s="28"/>
      <c r="U216" s="24"/>
      <c r="V216" s="25"/>
      <c r="W216" s="25"/>
      <c r="X216" s="25"/>
      <c r="Y216" s="103"/>
      <c r="Z216" s="103"/>
      <c r="AA216" s="103"/>
      <c r="AB216" s="721"/>
    </row>
    <row r="217" spans="1:28" s="104" customFormat="1" x14ac:dyDescent="0.25">
      <c r="A217" s="1275" t="s">
        <v>576</v>
      </c>
      <c r="B217" s="57">
        <v>100620</v>
      </c>
      <c r="C217" s="42">
        <v>3800035771961</v>
      </c>
      <c r="D217" s="1276" t="s">
        <v>687</v>
      </c>
      <c r="E217" s="1277">
        <v>800</v>
      </c>
      <c r="F217" s="1278">
        <f>E217*1.2</f>
        <v>960</v>
      </c>
      <c r="G217" s="1177" t="s">
        <v>109</v>
      </c>
      <c r="H217" s="400">
        <v>2.1</v>
      </c>
      <c r="I217" s="49" t="s">
        <v>99</v>
      </c>
      <c r="J217" s="49" t="s">
        <v>100</v>
      </c>
      <c r="K217" s="49">
        <v>84191900</v>
      </c>
      <c r="L217" s="49" t="s">
        <v>101</v>
      </c>
      <c r="M217" s="42">
        <v>690</v>
      </c>
      <c r="N217" s="1150">
        <v>1150</v>
      </c>
      <c r="O217" s="1150">
        <v>600</v>
      </c>
      <c r="P217" s="49"/>
      <c r="Q217" s="57">
        <v>65</v>
      </c>
      <c r="R217" s="54">
        <f>Q217*0.9</f>
        <v>58.5</v>
      </c>
      <c r="S217" s="55" t="s">
        <v>115</v>
      </c>
      <c r="T217" s="56"/>
      <c r="U217" s="56" t="s">
        <v>134</v>
      </c>
      <c r="V217" s="57" t="s">
        <v>132</v>
      </c>
      <c r="W217" s="50">
        <v>45597</v>
      </c>
      <c r="X217" s="51"/>
      <c r="Y217" s="49">
        <v>1</v>
      </c>
      <c r="Z217" s="49">
        <v>1</v>
      </c>
      <c r="AA217" s="49" t="s">
        <v>105</v>
      </c>
      <c r="AB217" s="724" t="s">
        <v>725</v>
      </c>
    </row>
    <row r="218" spans="1:28" s="104" customFormat="1" x14ac:dyDescent="0.25">
      <c r="A218" s="1275" t="s">
        <v>577</v>
      </c>
      <c r="B218" s="57">
        <v>100621</v>
      </c>
      <c r="C218" s="42">
        <v>3800035771978</v>
      </c>
      <c r="D218" s="1276" t="s">
        <v>688</v>
      </c>
      <c r="E218" s="1279">
        <v>910</v>
      </c>
      <c r="F218" s="1280">
        <f t="shared" ref="F218:F220" si="40">E218*1.2</f>
        <v>1092</v>
      </c>
      <c r="G218" s="1177" t="s">
        <v>109</v>
      </c>
      <c r="H218" s="400">
        <v>2.1</v>
      </c>
      <c r="I218" s="49" t="s">
        <v>99</v>
      </c>
      <c r="J218" s="49" t="s">
        <v>100</v>
      </c>
      <c r="K218" s="49">
        <v>84191900</v>
      </c>
      <c r="L218" s="49" t="s">
        <v>101</v>
      </c>
      <c r="M218" s="42">
        <v>690</v>
      </c>
      <c r="N218" s="1150">
        <v>1430</v>
      </c>
      <c r="O218" s="1150">
        <v>600</v>
      </c>
      <c r="P218" s="49"/>
      <c r="Q218" s="57">
        <v>84</v>
      </c>
      <c r="R218" s="54">
        <f>Q218*0.9</f>
        <v>75.600000000000009</v>
      </c>
      <c r="S218" s="55" t="s">
        <v>115</v>
      </c>
      <c r="T218" s="56"/>
      <c r="U218" s="56" t="s">
        <v>134</v>
      </c>
      <c r="V218" s="57" t="s">
        <v>132</v>
      </c>
      <c r="W218" s="50">
        <v>45597</v>
      </c>
      <c r="X218" s="51"/>
      <c r="Y218" s="49">
        <v>1</v>
      </c>
      <c r="Z218" s="49">
        <v>1</v>
      </c>
      <c r="AA218" s="49" t="s">
        <v>105</v>
      </c>
      <c r="AB218" s="724" t="s">
        <v>725</v>
      </c>
    </row>
    <row r="219" spans="1:28" s="104" customFormat="1" x14ac:dyDescent="0.25">
      <c r="A219" s="1275" t="s">
        <v>578</v>
      </c>
      <c r="B219" s="57">
        <v>100622</v>
      </c>
      <c r="C219" s="42">
        <v>3800035771985</v>
      </c>
      <c r="D219" s="1276" t="s">
        <v>689</v>
      </c>
      <c r="E219" s="1279">
        <v>1210</v>
      </c>
      <c r="F219" s="1280">
        <f t="shared" si="40"/>
        <v>1452</v>
      </c>
      <c r="G219" s="1177" t="s">
        <v>109</v>
      </c>
      <c r="H219" s="400">
        <v>2.1</v>
      </c>
      <c r="I219" s="49" t="s">
        <v>99</v>
      </c>
      <c r="J219" s="49" t="s">
        <v>100</v>
      </c>
      <c r="K219" s="49">
        <v>84191900</v>
      </c>
      <c r="L219" s="49" t="s">
        <v>101</v>
      </c>
      <c r="M219" s="42">
        <v>760</v>
      </c>
      <c r="N219" s="1150">
        <v>1605</v>
      </c>
      <c r="O219" s="1150">
        <v>670</v>
      </c>
      <c r="P219" s="49"/>
      <c r="Q219" s="57">
        <v>98</v>
      </c>
      <c r="R219" s="54">
        <f>Q219*0.9</f>
        <v>88.2</v>
      </c>
      <c r="S219" s="55" t="s">
        <v>115</v>
      </c>
      <c r="T219" s="56"/>
      <c r="U219" s="56" t="s">
        <v>134</v>
      </c>
      <c r="V219" s="57" t="s">
        <v>132</v>
      </c>
      <c r="W219" s="50">
        <v>45597</v>
      </c>
      <c r="X219" s="51"/>
      <c r="Y219" s="49">
        <v>1</v>
      </c>
      <c r="Z219" s="49">
        <v>1</v>
      </c>
      <c r="AA219" s="49" t="s">
        <v>105</v>
      </c>
      <c r="AB219" s="724" t="s">
        <v>725</v>
      </c>
    </row>
    <row r="220" spans="1:28" s="104" customFormat="1" ht="14.4" thickBot="1" x14ac:dyDescent="0.3">
      <c r="A220" s="1275" t="s">
        <v>579</v>
      </c>
      <c r="B220" s="57">
        <v>100623</v>
      </c>
      <c r="C220" s="915">
        <v>3800035734164</v>
      </c>
      <c r="D220" s="1276" t="s">
        <v>690</v>
      </c>
      <c r="E220" s="1281">
        <v>1650</v>
      </c>
      <c r="F220" s="1282">
        <f t="shared" si="40"/>
        <v>1980</v>
      </c>
      <c r="G220" s="1177" t="s">
        <v>109</v>
      </c>
      <c r="H220" s="400">
        <v>2.1</v>
      </c>
      <c r="I220" s="49" t="s">
        <v>99</v>
      </c>
      <c r="J220" s="49" t="s">
        <v>100</v>
      </c>
      <c r="K220" s="49">
        <v>84191900</v>
      </c>
      <c r="L220" s="49" t="s">
        <v>101</v>
      </c>
      <c r="M220" s="42">
        <v>890</v>
      </c>
      <c r="N220" s="1150">
        <v>1765</v>
      </c>
      <c r="O220" s="1150">
        <v>800</v>
      </c>
      <c r="P220" s="49"/>
      <c r="Q220" s="57">
        <v>166</v>
      </c>
      <c r="R220" s="54">
        <f>Q220*0.9</f>
        <v>149.4</v>
      </c>
      <c r="S220" s="55" t="s">
        <v>115</v>
      </c>
      <c r="T220" s="56"/>
      <c r="U220" s="56" t="s">
        <v>134</v>
      </c>
      <c r="V220" s="57" t="s">
        <v>132</v>
      </c>
      <c r="W220" s="50">
        <v>45597</v>
      </c>
      <c r="X220" s="51"/>
      <c r="Y220" s="49">
        <v>1</v>
      </c>
      <c r="Z220" s="49">
        <v>1</v>
      </c>
      <c r="AA220" s="49" t="s">
        <v>105</v>
      </c>
      <c r="AB220" s="724" t="s">
        <v>725</v>
      </c>
    </row>
    <row r="221" spans="1:28" s="107" customFormat="1" ht="14.4" thickBot="1" x14ac:dyDescent="0.3">
      <c r="A221" s="39"/>
      <c r="B221" s="48"/>
      <c r="C221" s="38"/>
      <c r="D221" s="40" t="s">
        <v>691</v>
      </c>
      <c r="E221" s="1382"/>
      <c r="F221" s="1383"/>
      <c r="G221" s="21"/>
      <c r="H221" s="388"/>
      <c r="I221" s="25"/>
      <c r="J221" s="25"/>
      <c r="K221" s="25"/>
      <c r="L221" s="25"/>
      <c r="M221" s="38"/>
      <c r="N221" s="1074"/>
      <c r="O221" s="1074"/>
      <c r="P221" s="25"/>
      <c r="Q221" s="28"/>
      <c r="R221" s="23"/>
      <c r="S221" s="34"/>
      <c r="T221" s="48"/>
      <c r="U221" s="52"/>
      <c r="V221" s="28"/>
      <c r="W221" s="24"/>
      <c r="X221" s="24"/>
      <c r="Y221" s="25"/>
      <c r="Z221" s="25"/>
      <c r="AA221" s="25"/>
      <c r="AB221" s="721"/>
    </row>
    <row r="222" spans="1:28" s="107" customFormat="1" x14ac:dyDescent="0.25">
      <c r="A222" s="663" t="s">
        <v>580</v>
      </c>
      <c r="B222" s="18">
        <v>100630</v>
      </c>
      <c r="C222" s="363">
        <v>3800035734157</v>
      </c>
      <c r="D222" s="664" t="s">
        <v>692</v>
      </c>
      <c r="E222" s="661">
        <v>1150</v>
      </c>
      <c r="F222" s="665">
        <f>E222*1.2</f>
        <v>1380</v>
      </c>
      <c r="G222" s="99" t="s">
        <v>109</v>
      </c>
      <c r="H222" s="29">
        <v>2.1</v>
      </c>
      <c r="I222" s="13" t="s">
        <v>99</v>
      </c>
      <c r="J222" s="13" t="s">
        <v>100</v>
      </c>
      <c r="K222" s="13">
        <v>84191900</v>
      </c>
      <c r="L222" s="13" t="s">
        <v>101</v>
      </c>
      <c r="M222" s="3">
        <v>760</v>
      </c>
      <c r="N222" s="1073">
        <v>1215</v>
      </c>
      <c r="O222" s="1073">
        <v>670</v>
      </c>
      <c r="P222" s="13"/>
      <c r="Q222" s="18">
        <v>98</v>
      </c>
      <c r="R222" s="14">
        <f>Q222*0.9</f>
        <v>88.2</v>
      </c>
      <c r="S222" s="15" t="s">
        <v>115</v>
      </c>
      <c r="T222" s="16"/>
      <c r="U222" s="16" t="s">
        <v>134</v>
      </c>
      <c r="V222" s="18" t="s">
        <v>132</v>
      </c>
      <c r="W222" s="19">
        <v>45597</v>
      </c>
      <c r="X222" s="20"/>
      <c r="Y222" s="13">
        <v>1</v>
      </c>
      <c r="Z222" s="13">
        <v>1</v>
      </c>
      <c r="AA222" s="13" t="s">
        <v>105</v>
      </c>
      <c r="AB222" s="718" t="s">
        <v>725</v>
      </c>
    </row>
    <row r="223" spans="1:28" s="104" customFormat="1" x14ac:dyDescent="0.25">
      <c r="A223" s="1275" t="s">
        <v>581</v>
      </c>
      <c r="B223" s="57">
        <v>100631</v>
      </c>
      <c r="C223" s="350">
        <v>3800035777017</v>
      </c>
      <c r="D223" s="1276" t="s">
        <v>693</v>
      </c>
      <c r="E223" s="1279">
        <v>1500</v>
      </c>
      <c r="F223" s="1280">
        <f t="shared" ref="F223:F224" si="41">E223*1.2</f>
        <v>1800</v>
      </c>
      <c r="G223" s="1177" t="s">
        <v>109</v>
      </c>
      <c r="H223" s="400">
        <v>2.1</v>
      </c>
      <c r="I223" s="49" t="s">
        <v>99</v>
      </c>
      <c r="J223" s="49" t="s">
        <v>100</v>
      </c>
      <c r="K223" s="49">
        <v>84191900</v>
      </c>
      <c r="L223" s="49" t="s">
        <v>101</v>
      </c>
      <c r="M223" s="42">
        <v>760</v>
      </c>
      <c r="N223" s="1150">
        <v>1605</v>
      </c>
      <c r="O223" s="1150">
        <v>670</v>
      </c>
      <c r="P223" s="49"/>
      <c r="Q223" s="57">
        <v>125</v>
      </c>
      <c r="R223" s="54">
        <f>Q223*0.9</f>
        <v>112.5</v>
      </c>
      <c r="S223" s="55" t="s">
        <v>115</v>
      </c>
      <c r="T223" s="56"/>
      <c r="U223" s="56" t="s">
        <v>134</v>
      </c>
      <c r="V223" s="57" t="s">
        <v>132</v>
      </c>
      <c r="W223" s="50">
        <v>45597</v>
      </c>
      <c r="X223" s="51"/>
      <c r="Y223" s="49">
        <v>1</v>
      </c>
      <c r="Z223" s="49">
        <v>1</v>
      </c>
      <c r="AA223" s="49" t="s">
        <v>105</v>
      </c>
      <c r="AB223" s="724" t="s">
        <v>725</v>
      </c>
    </row>
    <row r="224" spans="1:28" s="104" customFormat="1" ht="14.4" thickBot="1" x14ac:dyDescent="0.3">
      <c r="A224" s="1275" t="s">
        <v>582</v>
      </c>
      <c r="B224" s="57">
        <v>100632</v>
      </c>
      <c r="C224" s="350">
        <v>3800035777086</v>
      </c>
      <c r="D224" s="1276" t="s">
        <v>694</v>
      </c>
      <c r="E224" s="1281">
        <v>2000</v>
      </c>
      <c r="F224" s="1282">
        <f t="shared" si="41"/>
        <v>2400</v>
      </c>
      <c r="G224" s="1177" t="s">
        <v>109</v>
      </c>
      <c r="H224" s="400">
        <v>2.1</v>
      </c>
      <c r="I224" s="49" t="s">
        <v>99</v>
      </c>
      <c r="J224" s="49" t="s">
        <v>100</v>
      </c>
      <c r="K224" s="49">
        <v>84191900</v>
      </c>
      <c r="L224" s="49" t="s">
        <v>101</v>
      </c>
      <c r="M224" s="42">
        <v>890</v>
      </c>
      <c r="N224" s="1150">
        <v>1765</v>
      </c>
      <c r="O224" s="1150">
        <v>800</v>
      </c>
      <c r="P224" s="49"/>
      <c r="Q224" s="57">
        <v>195</v>
      </c>
      <c r="R224" s="54">
        <f>Q224*0.9</f>
        <v>175.5</v>
      </c>
      <c r="S224" s="55" t="s">
        <v>115</v>
      </c>
      <c r="T224" s="56"/>
      <c r="U224" s="56" t="s">
        <v>134</v>
      </c>
      <c r="V224" s="57" t="s">
        <v>132</v>
      </c>
      <c r="W224" s="50">
        <v>45597</v>
      </c>
      <c r="X224" s="51"/>
      <c r="Y224" s="49">
        <v>1</v>
      </c>
      <c r="Z224" s="49">
        <v>1</v>
      </c>
      <c r="AA224" s="49" t="s">
        <v>105</v>
      </c>
      <c r="AB224" s="724" t="s">
        <v>725</v>
      </c>
    </row>
    <row r="225" spans="1:28" s="107" customFormat="1" ht="14.4" thickBot="1" x14ac:dyDescent="0.3">
      <c r="A225" s="39"/>
      <c r="B225" s="48"/>
      <c r="C225" s="38"/>
      <c r="D225" s="40" t="s">
        <v>686</v>
      </c>
      <c r="E225" s="1382"/>
      <c r="F225" s="1383"/>
      <c r="G225" s="21"/>
      <c r="H225" s="388"/>
      <c r="I225" s="25"/>
      <c r="J225" s="25"/>
      <c r="K225" s="25"/>
      <c r="L225" s="25"/>
      <c r="M225" s="38"/>
      <c r="N225" s="1074"/>
      <c r="O225" s="1074"/>
      <c r="P225" s="25"/>
      <c r="Q225" s="28"/>
      <c r="R225" s="23"/>
      <c r="S225" s="34"/>
      <c r="T225" s="48"/>
      <c r="U225" s="52"/>
      <c r="V225" s="28"/>
      <c r="W225" s="24"/>
      <c r="X225" s="24"/>
      <c r="Y225" s="25"/>
      <c r="Z225" s="25"/>
      <c r="AA225" s="25"/>
      <c r="AB225" s="721"/>
    </row>
    <row r="226" spans="1:28" s="104" customFormat="1" x14ac:dyDescent="0.25">
      <c r="A226" s="1275" t="s">
        <v>583</v>
      </c>
      <c r="B226" s="57">
        <v>100640</v>
      </c>
      <c r="C226" s="350">
        <v>3800035734126</v>
      </c>
      <c r="D226" s="1276" t="s">
        <v>695</v>
      </c>
      <c r="E226" s="1277">
        <v>1000</v>
      </c>
      <c r="F226" s="1278">
        <f>E226*1.2</f>
        <v>1200</v>
      </c>
      <c r="G226" s="1177" t="s">
        <v>109</v>
      </c>
      <c r="H226" s="400">
        <v>2.1</v>
      </c>
      <c r="I226" s="49" t="s">
        <v>99</v>
      </c>
      <c r="J226" s="49" t="s">
        <v>100</v>
      </c>
      <c r="K226" s="49">
        <v>84191900</v>
      </c>
      <c r="L226" s="49" t="s">
        <v>101</v>
      </c>
      <c r="M226" s="42">
        <v>760</v>
      </c>
      <c r="N226" s="1150">
        <v>1215</v>
      </c>
      <c r="O226" s="1150">
        <v>670</v>
      </c>
      <c r="P226" s="49"/>
      <c r="Q226" s="57">
        <v>95</v>
      </c>
      <c r="R226" s="54">
        <f>Q226*0.9</f>
        <v>85.5</v>
      </c>
      <c r="S226" s="55" t="s">
        <v>115</v>
      </c>
      <c r="T226" s="56"/>
      <c r="U226" s="56" t="s">
        <v>134</v>
      </c>
      <c r="V226" s="57" t="s">
        <v>132</v>
      </c>
      <c r="W226" s="50">
        <v>45597</v>
      </c>
      <c r="X226" s="51"/>
      <c r="Y226" s="49">
        <v>1</v>
      </c>
      <c r="Z226" s="49">
        <v>1</v>
      </c>
      <c r="AA226" s="49" t="s">
        <v>105</v>
      </c>
      <c r="AB226" s="724" t="s">
        <v>725</v>
      </c>
    </row>
    <row r="227" spans="1:28" s="104" customFormat="1" x14ac:dyDescent="0.25">
      <c r="A227" s="1275" t="s">
        <v>584</v>
      </c>
      <c r="B227" s="57">
        <v>100641</v>
      </c>
      <c r="C227" s="350">
        <v>3800035776157</v>
      </c>
      <c r="D227" s="1276" t="s">
        <v>696</v>
      </c>
      <c r="E227" s="1279">
        <v>1400</v>
      </c>
      <c r="F227" s="1280">
        <f t="shared" ref="F227:F228" si="42">E227*1.2</f>
        <v>1680</v>
      </c>
      <c r="G227" s="1177" t="s">
        <v>109</v>
      </c>
      <c r="H227" s="400">
        <v>2.1</v>
      </c>
      <c r="I227" s="49" t="s">
        <v>99</v>
      </c>
      <c r="J227" s="49" t="s">
        <v>100</v>
      </c>
      <c r="K227" s="49">
        <v>84191900</v>
      </c>
      <c r="L227" s="49" t="s">
        <v>101</v>
      </c>
      <c r="M227" s="42">
        <v>760</v>
      </c>
      <c r="N227" s="1150">
        <v>1605</v>
      </c>
      <c r="O227" s="1150">
        <v>670</v>
      </c>
      <c r="P227" s="49"/>
      <c r="Q227" s="57">
        <v>121</v>
      </c>
      <c r="R227" s="54">
        <f>Q227*0.9</f>
        <v>108.9</v>
      </c>
      <c r="S227" s="55" t="s">
        <v>115</v>
      </c>
      <c r="T227" s="56"/>
      <c r="U227" s="56" t="s">
        <v>134</v>
      </c>
      <c r="V227" s="57" t="s">
        <v>132</v>
      </c>
      <c r="W227" s="50">
        <v>45597</v>
      </c>
      <c r="X227" s="51"/>
      <c r="Y227" s="49">
        <v>1</v>
      </c>
      <c r="Z227" s="49">
        <v>1</v>
      </c>
      <c r="AA227" s="49" t="s">
        <v>105</v>
      </c>
      <c r="AB227" s="724" t="s">
        <v>725</v>
      </c>
    </row>
    <row r="228" spans="1:28" s="104" customFormat="1" ht="14.4" thickBot="1" x14ac:dyDescent="0.3">
      <c r="A228" s="1283" t="s">
        <v>585</v>
      </c>
      <c r="B228" s="1284">
        <v>100642</v>
      </c>
      <c r="C228" s="1285">
        <v>3800035736649</v>
      </c>
      <c r="D228" s="1286" t="s">
        <v>697</v>
      </c>
      <c r="E228" s="1287">
        <v>1900</v>
      </c>
      <c r="F228" s="1282">
        <f t="shared" si="42"/>
        <v>2280</v>
      </c>
      <c r="G228" s="1177" t="s">
        <v>109</v>
      </c>
      <c r="H228" s="400">
        <v>2.1</v>
      </c>
      <c r="I228" s="1288" t="s">
        <v>99</v>
      </c>
      <c r="J228" s="1288" t="s">
        <v>100</v>
      </c>
      <c r="K228" s="49">
        <v>84191900</v>
      </c>
      <c r="L228" s="1288" t="s">
        <v>101</v>
      </c>
      <c r="M228" s="1289">
        <v>890</v>
      </c>
      <c r="N228" s="1290">
        <v>1765</v>
      </c>
      <c r="O228" s="1290">
        <v>800</v>
      </c>
      <c r="P228" s="1288"/>
      <c r="Q228" s="1284">
        <v>186</v>
      </c>
      <c r="R228" s="1291">
        <f>Q228*0.9</f>
        <v>167.4</v>
      </c>
      <c r="S228" s="1292" t="s">
        <v>115</v>
      </c>
      <c r="T228" s="1293"/>
      <c r="U228" s="1293" t="s">
        <v>134</v>
      </c>
      <c r="V228" s="1284" t="s">
        <v>132</v>
      </c>
      <c r="W228" s="1294">
        <v>45597</v>
      </c>
      <c r="X228" s="1295"/>
      <c r="Y228" s="1288">
        <v>1</v>
      </c>
      <c r="Z228" s="1288">
        <v>1</v>
      </c>
      <c r="AA228" s="1288" t="s">
        <v>105</v>
      </c>
      <c r="AB228" s="724" t="s">
        <v>725</v>
      </c>
    </row>
    <row r="229" spans="1:28" ht="14.4" thickBot="1" x14ac:dyDescent="0.3">
      <c r="A229" s="4"/>
      <c r="B229" s="28"/>
      <c r="C229" s="6"/>
      <c r="D229" s="5" t="s">
        <v>663</v>
      </c>
      <c r="E229" s="438">
        <v>0</v>
      </c>
      <c r="F229" s="439">
        <f t="shared" ref="F229:F242" si="43">E229*1.2</f>
        <v>0</v>
      </c>
      <c r="G229" s="21"/>
      <c r="H229" s="388"/>
      <c r="I229" s="22"/>
      <c r="J229" s="22"/>
      <c r="K229" s="22"/>
      <c r="L229" s="22"/>
      <c r="M229" s="25"/>
      <c r="N229" s="1117"/>
      <c r="O229" s="1117"/>
      <c r="P229" s="25"/>
      <c r="Q229" s="23"/>
      <c r="R229" s="23"/>
      <c r="S229" s="25"/>
      <c r="T229" s="25"/>
      <c r="U229" s="26"/>
      <c r="V229" s="28"/>
      <c r="W229" s="24"/>
      <c r="X229" s="24"/>
      <c r="Y229" s="25"/>
      <c r="Z229" s="25"/>
      <c r="AA229" s="25"/>
      <c r="AB229" s="721"/>
    </row>
    <row r="230" spans="1:28" s="673" customFormat="1" x14ac:dyDescent="0.25">
      <c r="A230" s="667" t="s">
        <v>649</v>
      </c>
      <c r="B230" s="330">
        <v>110160</v>
      </c>
      <c r="C230" s="668">
        <v>8588005817790</v>
      </c>
      <c r="D230" s="669" t="s">
        <v>650</v>
      </c>
      <c r="E230" s="416">
        <v>85</v>
      </c>
      <c r="F230" s="322">
        <f t="shared" si="43"/>
        <v>102</v>
      </c>
      <c r="G230" s="303" t="s">
        <v>135</v>
      </c>
      <c r="H230" s="670">
        <v>0.19</v>
      </c>
      <c r="I230" s="335" t="s">
        <v>99</v>
      </c>
      <c r="J230" s="671" t="s">
        <v>100</v>
      </c>
      <c r="K230" s="335">
        <v>85168080</v>
      </c>
      <c r="L230" s="671" t="s">
        <v>106</v>
      </c>
      <c r="M230" s="335"/>
      <c r="N230" s="1132">
        <v>335</v>
      </c>
      <c r="O230" s="338">
        <v>69</v>
      </c>
      <c r="P230" s="671"/>
      <c r="Q230" s="336">
        <v>2</v>
      </c>
      <c r="R230" s="672">
        <f t="shared" ref="R230:R237" si="44">Q230*0.9</f>
        <v>1.8</v>
      </c>
      <c r="S230" s="337"/>
      <c r="T230" s="16"/>
      <c r="U230" s="339" t="s">
        <v>136</v>
      </c>
      <c r="V230" s="340" t="s">
        <v>137</v>
      </c>
      <c r="W230" s="341">
        <v>45597</v>
      </c>
      <c r="X230" s="342"/>
      <c r="Y230" s="335">
        <v>1</v>
      </c>
      <c r="Z230" s="335">
        <v>1</v>
      </c>
      <c r="AA230" s="335" t="s">
        <v>105</v>
      </c>
      <c r="AB230" s="718" t="s">
        <v>725</v>
      </c>
    </row>
    <row r="231" spans="1:28" s="673" customFormat="1" x14ac:dyDescent="0.25">
      <c r="A231" s="667" t="s">
        <v>586</v>
      </c>
      <c r="B231" s="340">
        <v>110161</v>
      </c>
      <c r="C231" s="674">
        <v>8588005817806</v>
      </c>
      <c r="D231" s="669" t="s">
        <v>587</v>
      </c>
      <c r="E231" s="417">
        <v>80</v>
      </c>
      <c r="F231" s="323">
        <f t="shared" si="43"/>
        <v>96</v>
      </c>
      <c r="G231" s="303" t="s">
        <v>135</v>
      </c>
      <c r="H231" s="670">
        <v>0.19</v>
      </c>
      <c r="I231" s="335" t="s">
        <v>99</v>
      </c>
      <c r="J231" s="671" t="s">
        <v>100</v>
      </c>
      <c r="K231" s="335">
        <v>85168080</v>
      </c>
      <c r="L231" s="671" t="s">
        <v>106</v>
      </c>
      <c r="M231" s="335"/>
      <c r="N231" s="1132">
        <v>390</v>
      </c>
      <c r="O231" s="338">
        <v>69</v>
      </c>
      <c r="P231" s="671"/>
      <c r="Q231" s="336">
        <v>2</v>
      </c>
      <c r="R231" s="672">
        <f t="shared" si="44"/>
        <v>1.8</v>
      </c>
      <c r="S231" s="337"/>
      <c r="T231" s="16"/>
      <c r="U231" s="339" t="s">
        <v>136</v>
      </c>
      <c r="V231" s="340" t="s">
        <v>137</v>
      </c>
      <c r="W231" s="341">
        <v>45597</v>
      </c>
      <c r="X231" s="342"/>
      <c r="Y231" s="335">
        <v>1</v>
      </c>
      <c r="Z231" s="335">
        <v>1</v>
      </c>
      <c r="AA231" s="335" t="s">
        <v>105</v>
      </c>
      <c r="AB231" s="718" t="s">
        <v>725</v>
      </c>
    </row>
    <row r="232" spans="1:28" s="673" customFormat="1" x14ac:dyDescent="0.25">
      <c r="A232" s="667" t="s">
        <v>588</v>
      </c>
      <c r="B232" s="340">
        <v>110162</v>
      </c>
      <c r="C232" s="674">
        <v>8588005817813</v>
      </c>
      <c r="D232" s="669" t="s">
        <v>589</v>
      </c>
      <c r="E232" s="417">
        <v>90</v>
      </c>
      <c r="F232" s="323">
        <f t="shared" si="43"/>
        <v>108</v>
      </c>
      <c r="G232" s="303" t="s">
        <v>135</v>
      </c>
      <c r="H232" s="670">
        <v>0.19</v>
      </c>
      <c r="I232" s="335" t="s">
        <v>99</v>
      </c>
      <c r="J232" s="671" t="s">
        <v>100</v>
      </c>
      <c r="K232" s="335">
        <v>85168080</v>
      </c>
      <c r="L232" s="671" t="s">
        <v>106</v>
      </c>
      <c r="M232" s="335"/>
      <c r="N232" s="1132">
        <v>470</v>
      </c>
      <c r="O232" s="338">
        <v>69</v>
      </c>
      <c r="P232" s="671"/>
      <c r="Q232" s="336">
        <v>3</v>
      </c>
      <c r="R232" s="672">
        <f t="shared" si="44"/>
        <v>2.7</v>
      </c>
      <c r="S232" s="337"/>
      <c r="T232" s="16"/>
      <c r="U232" s="339" t="s">
        <v>136</v>
      </c>
      <c r="V232" s="340" t="s">
        <v>137</v>
      </c>
      <c r="W232" s="341">
        <v>45597</v>
      </c>
      <c r="X232" s="342"/>
      <c r="Y232" s="335">
        <v>1</v>
      </c>
      <c r="Z232" s="335">
        <v>1</v>
      </c>
      <c r="AA232" s="335" t="s">
        <v>105</v>
      </c>
      <c r="AB232" s="718" t="s">
        <v>725</v>
      </c>
    </row>
    <row r="233" spans="1:28" s="673" customFormat="1" x14ac:dyDescent="0.25">
      <c r="A233" s="667" t="s">
        <v>590</v>
      </c>
      <c r="B233" s="340">
        <v>110185</v>
      </c>
      <c r="C233" s="675" t="s">
        <v>591</v>
      </c>
      <c r="D233" s="669" t="s">
        <v>592</v>
      </c>
      <c r="E233" s="417">
        <v>260</v>
      </c>
      <c r="F233" s="323">
        <f t="shared" si="43"/>
        <v>312</v>
      </c>
      <c r="G233" s="303" t="s">
        <v>135</v>
      </c>
      <c r="H233" s="670">
        <v>0.19</v>
      </c>
      <c r="I233" s="335" t="s">
        <v>99</v>
      </c>
      <c r="J233" s="671" t="s">
        <v>100</v>
      </c>
      <c r="K233" s="335">
        <v>85168080</v>
      </c>
      <c r="L233" s="671" t="s">
        <v>106</v>
      </c>
      <c r="M233" s="335"/>
      <c r="N233" s="1132">
        <v>470</v>
      </c>
      <c r="O233" s="338">
        <v>69</v>
      </c>
      <c r="P233" s="671"/>
      <c r="Q233" s="336">
        <v>3</v>
      </c>
      <c r="R233" s="672">
        <f t="shared" si="44"/>
        <v>2.7</v>
      </c>
      <c r="S233" s="337"/>
      <c r="T233" s="16"/>
      <c r="U233" s="339" t="s">
        <v>136</v>
      </c>
      <c r="V233" s="340" t="s">
        <v>137</v>
      </c>
      <c r="W233" s="341">
        <v>45597</v>
      </c>
      <c r="X233" s="342"/>
      <c r="Y233" s="335">
        <v>1</v>
      </c>
      <c r="Z233" s="335">
        <v>1</v>
      </c>
      <c r="AA233" s="335" t="s">
        <v>105</v>
      </c>
      <c r="AB233" s="718" t="s">
        <v>725</v>
      </c>
    </row>
    <row r="234" spans="1:28" s="673" customFormat="1" x14ac:dyDescent="0.25">
      <c r="A234" s="667" t="s">
        <v>593</v>
      </c>
      <c r="B234" s="340">
        <v>110163</v>
      </c>
      <c r="C234" s="674">
        <v>8588005817820</v>
      </c>
      <c r="D234" s="669" t="s">
        <v>594</v>
      </c>
      <c r="E234" s="417">
        <v>300</v>
      </c>
      <c r="F234" s="323">
        <f t="shared" si="43"/>
        <v>360</v>
      </c>
      <c r="G234" s="303" t="s">
        <v>135</v>
      </c>
      <c r="H234" s="670">
        <v>0.19</v>
      </c>
      <c r="I234" s="335" t="s">
        <v>99</v>
      </c>
      <c r="J234" s="671" t="s">
        <v>100</v>
      </c>
      <c r="K234" s="335">
        <v>85168080</v>
      </c>
      <c r="L234" s="671" t="s">
        <v>106</v>
      </c>
      <c r="M234" s="335"/>
      <c r="N234" s="1132">
        <v>400</v>
      </c>
      <c r="O234" s="338">
        <v>69</v>
      </c>
      <c r="P234" s="671"/>
      <c r="Q234" s="336">
        <v>3</v>
      </c>
      <c r="R234" s="672">
        <f t="shared" si="44"/>
        <v>2.7</v>
      </c>
      <c r="S234" s="337"/>
      <c r="T234" s="16"/>
      <c r="U234" s="339" t="s">
        <v>136</v>
      </c>
      <c r="V234" s="340" t="s">
        <v>137</v>
      </c>
      <c r="W234" s="341">
        <v>45597</v>
      </c>
      <c r="X234" s="342"/>
      <c r="Y234" s="335">
        <v>1</v>
      </c>
      <c r="Z234" s="335">
        <v>1</v>
      </c>
      <c r="AA234" s="335" t="s">
        <v>105</v>
      </c>
      <c r="AB234" s="718" t="s">
        <v>725</v>
      </c>
    </row>
    <row r="235" spans="1:28" s="673" customFormat="1" x14ac:dyDescent="0.25">
      <c r="A235" s="667" t="s">
        <v>595</v>
      </c>
      <c r="B235" s="340">
        <v>110164</v>
      </c>
      <c r="C235" s="674">
        <v>8588005817837</v>
      </c>
      <c r="D235" s="669" t="s">
        <v>596</v>
      </c>
      <c r="E235" s="417">
        <v>330</v>
      </c>
      <c r="F235" s="323">
        <f t="shared" si="43"/>
        <v>396</v>
      </c>
      <c r="G235" s="303" t="s">
        <v>135</v>
      </c>
      <c r="H235" s="670">
        <v>0.19</v>
      </c>
      <c r="I235" s="335" t="s">
        <v>99</v>
      </c>
      <c r="J235" s="671" t="s">
        <v>100</v>
      </c>
      <c r="K235" s="335">
        <v>85168080</v>
      </c>
      <c r="L235" s="671" t="s">
        <v>106</v>
      </c>
      <c r="M235" s="335"/>
      <c r="N235" s="1132">
        <v>500</v>
      </c>
      <c r="O235" s="338">
        <v>69</v>
      </c>
      <c r="P235" s="671"/>
      <c r="Q235" s="336">
        <v>6</v>
      </c>
      <c r="R235" s="672">
        <f t="shared" si="44"/>
        <v>5.4</v>
      </c>
      <c r="S235" s="337"/>
      <c r="T235" s="16"/>
      <c r="U235" s="339" t="s">
        <v>136</v>
      </c>
      <c r="V235" s="340" t="s">
        <v>137</v>
      </c>
      <c r="W235" s="341">
        <v>45597</v>
      </c>
      <c r="X235" s="342"/>
      <c r="Y235" s="335">
        <v>1</v>
      </c>
      <c r="Z235" s="335">
        <v>1</v>
      </c>
      <c r="AA235" s="335" t="s">
        <v>105</v>
      </c>
      <c r="AB235" s="718" t="s">
        <v>725</v>
      </c>
    </row>
    <row r="236" spans="1:28" s="673" customFormat="1" x14ac:dyDescent="0.25">
      <c r="A236" s="667" t="s">
        <v>597</v>
      </c>
      <c r="B236" s="340">
        <v>110165</v>
      </c>
      <c r="C236" s="674">
        <v>8588005817844</v>
      </c>
      <c r="D236" s="669" t="s">
        <v>598</v>
      </c>
      <c r="E236" s="417">
        <v>360</v>
      </c>
      <c r="F236" s="323">
        <f t="shared" si="43"/>
        <v>432</v>
      </c>
      <c r="G236" s="303" t="s">
        <v>135</v>
      </c>
      <c r="H236" s="670">
        <v>0.19</v>
      </c>
      <c r="I236" s="335" t="s">
        <v>99</v>
      </c>
      <c r="J236" s="671" t="s">
        <v>100</v>
      </c>
      <c r="K236" s="335">
        <v>85168080</v>
      </c>
      <c r="L236" s="671" t="s">
        <v>106</v>
      </c>
      <c r="M236" s="335"/>
      <c r="N236" s="1132">
        <v>600</v>
      </c>
      <c r="O236" s="338">
        <v>69</v>
      </c>
      <c r="P236" s="671"/>
      <c r="Q236" s="336">
        <v>7</v>
      </c>
      <c r="R236" s="672">
        <f t="shared" si="44"/>
        <v>6.3</v>
      </c>
      <c r="S236" s="337"/>
      <c r="T236" s="16"/>
      <c r="U236" s="339" t="s">
        <v>136</v>
      </c>
      <c r="V236" s="340" t="s">
        <v>137</v>
      </c>
      <c r="W236" s="341">
        <v>45597</v>
      </c>
      <c r="X236" s="342"/>
      <c r="Y236" s="335">
        <v>1</v>
      </c>
      <c r="Z236" s="335">
        <v>1</v>
      </c>
      <c r="AA236" s="335" t="s">
        <v>105</v>
      </c>
      <c r="AB236" s="718" t="s">
        <v>725</v>
      </c>
    </row>
    <row r="237" spans="1:28" s="673" customFormat="1" ht="14.4" thickBot="1" x14ac:dyDescent="0.3">
      <c r="A237" s="667" t="s">
        <v>665</v>
      </c>
      <c r="B237" s="348">
        <v>110189</v>
      </c>
      <c r="C237" s="676" t="s">
        <v>599</v>
      </c>
      <c r="D237" s="669" t="s">
        <v>666</v>
      </c>
      <c r="E237" s="418">
        <v>470</v>
      </c>
      <c r="F237" s="324">
        <f t="shared" si="43"/>
        <v>564</v>
      </c>
      <c r="G237" s="303" t="s">
        <v>135</v>
      </c>
      <c r="H237" s="670">
        <v>0.19</v>
      </c>
      <c r="I237" s="335" t="s">
        <v>99</v>
      </c>
      <c r="J237" s="671" t="s">
        <v>100</v>
      </c>
      <c r="K237" s="335">
        <v>85168080</v>
      </c>
      <c r="L237" s="671" t="s">
        <v>106</v>
      </c>
      <c r="M237" s="345"/>
      <c r="N237" s="1132">
        <v>600</v>
      </c>
      <c r="O237" s="347">
        <v>69</v>
      </c>
      <c r="P237" s="671"/>
      <c r="Q237" s="346">
        <v>7</v>
      </c>
      <c r="R237" s="677">
        <f t="shared" si="44"/>
        <v>6.3</v>
      </c>
      <c r="S237" s="337"/>
      <c r="T237" s="16"/>
      <c r="U237" s="339" t="s">
        <v>136</v>
      </c>
      <c r="V237" s="340" t="s">
        <v>137</v>
      </c>
      <c r="W237" s="341">
        <v>45597</v>
      </c>
      <c r="X237" s="342"/>
      <c r="Y237" s="335">
        <v>1</v>
      </c>
      <c r="Z237" s="335">
        <v>1</v>
      </c>
      <c r="AA237" s="335" t="s">
        <v>105</v>
      </c>
      <c r="AB237" s="718" t="s">
        <v>725</v>
      </c>
    </row>
    <row r="238" spans="1:28" ht="14.4" thickBot="1" x14ac:dyDescent="0.3">
      <c r="A238" s="4"/>
      <c r="B238" s="28"/>
      <c r="C238" s="6"/>
      <c r="D238" s="5" t="s">
        <v>663</v>
      </c>
      <c r="E238" s="438">
        <v>0</v>
      </c>
      <c r="F238" s="439">
        <f t="shared" ref="F238" si="45">E238*1.2</f>
        <v>0</v>
      </c>
      <c r="G238" s="21"/>
      <c r="H238" s="388"/>
      <c r="I238" s="22"/>
      <c r="J238" s="22"/>
      <c r="K238" s="22"/>
      <c r="L238" s="22"/>
      <c r="M238" s="25"/>
      <c r="N238" s="1117"/>
      <c r="O238" s="1117"/>
      <c r="P238" s="25"/>
      <c r="Q238" s="23"/>
      <c r="R238" s="23"/>
      <c r="S238" s="25"/>
      <c r="T238" s="25"/>
      <c r="U238" s="26"/>
      <c r="V238" s="28"/>
      <c r="W238" s="24"/>
      <c r="X238" s="24"/>
      <c r="Y238" s="25"/>
      <c r="Z238" s="25"/>
      <c r="AA238" s="25"/>
      <c r="AB238" s="721"/>
    </row>
    <row r="239" spans="1:28" s="163" customFormat="1" x14ac:dyDescent="0.25">
      <c r="A239" s="413" t="s">
        <v>652</v>
      </c>
      <c r="B239" s="330" t="s">
        <v>653</v>
      </c>
      <c r="C239" s="904" t="s">
        <v>654</v>
      </c>
      <c r="D239" s="320" t="s">
        <v>664</v>
      </c>
      <c r="E239" s="416">
        <v>100</v>
      </c>
      <c r="F239" s="322">
        <f t="shared" si="43"/>
        <v>120</v>
      </c>
      <c r="G239" s="428" t="s">
        <v>135</v>
      </c>
      <c r="H239" s="392">
        <v>0.19</v>
      </c>
      <c r="I239" s="325" t="s">
        <v>99</v>
      </c>
      <c r="J239" s="353" t="s">
        <v>100</v>
      </c>
      <c r="K239" s="325">
        <v>85168080</v>
      </c>
      <c r="L239" s="354" t="s">
        <v>101</v>
      </c>
      <c r="M239" s="325">
        <v>300</v>
      </c>
      <c r="N239" s="328">
        <v>300</v>
      </c>
      <c r="O239" s="328">
        <v>300</v>
      </c>
      <c r="P239" s="325"/>
      <c r="Q239" s="326"/>
      <c r="R239" s="326"/>
      <c r="S239" s="327"/>
      <c r="T239" s="328"/>
      <c r="U239" s="329" t="s">
        <v>136</v>
      </c>
      <c r="V239" s="330" t="s">
        <v>137</v>
      </c>
      <c r="W239" s="331">
        <v>45597</v>
      </c>
      <c r="X239" s="332"/>
      <c r="Y239" s="333">
        <v>1</v>
      </c>
      <c r="Z239" s="333">
        <v>1</v>
      </c>
      <c r="AA239" s="334" t="s">
        <v>105</v>
      </c>
      <c r="AB239" s="745" t="s">
        <v>725</v>
      </c>
    </row>
    <row r="240" spans="1:28" s="163" customFormat="1" x14ac:dyDescent="0.25">
      <c r="A240" s="414" t="s">
        <v>896</v>
      </c>
      <c r="B240" s="340" t="s">
        <v>655</v>
      </c>
      <c r="C240" s="905" t="s">
        <v>656</v>
      </c>
      <c r="D240" s="321" t="s">
        <v>895</v>
      </c>
      <c r="E240" s="417">
        <v>175</v>
      </c>
      <c r="F240" s="323">
        <f t="shared" si="43"/>
        <v>210</v>
      </c>
      <c r="G240" s="369" t="s">
        <v>135</v>
      </c>
      <c r="H240" s="391">
        <v>0.19</v>
      </c>
      <c r="I240" s="335" t="s">
        <v>99</v>
      </c>
      <c r="J240" s="351" t="s">
        <v>100</v>
      </c>
      <c r="K240" s="335">
        <v>85168080</v>
      </c>
      <c r="L240" s="352" t="s">
        <v>101</v>
      </c>
      <c r="M240" s="335">
        <v>300</v>
      </c>
      <c r="N240" s="338">
        <v>300</v>
      </c>
      <c r="O240" s="338">
        <v>300</v>
      </c>
      <c r="P240" s="335"/>
      <c r="Q240" s="336"/>
      <c r="R240" s="336"/>
      <c r="S240" s="337"/>
      <c r="T240" s="338"/>
      <c r="U240" s="339" t="s">
        <v>136</v>
      </c>
      <c r="V240" s="340" t="s">
        <v>137</v>
      </c>
      <c r="W240" s="341">
        <v>45597</v>
      </c>
      <c r="X240" s="342"/>
      <c r="Y240" s="343">
        <v>1</v>
      </c>
      <c r="Z240" s="343">
        <v>1</v>
      </c>
      <c r="AA240" s="344" t="s">
        <v>105</v>
      </c>
      <c r="AB240" s="746" t="s">
        <v>725</v>
      </c>
    </row>
    <row r="241" spans="1:28" s="163" customFormat="1" x14ac:dyDescent="0.25">
      <c r="A241" s="414" t="s">
        <v>657</v>
      </c>
      <c r="B241" s="340" t="s">
        <v>658</v>
      </c>
      <c r="C241" s="905" t="s">
        <v>659</v>
      </c>
      <c r="D241" s="321" t="s">
        <v>657</v>
      </c>
      <c r="E241" s="417">
        <v>230</v>
      </c>
      <c r="F241" s="323">
        <f t="shared" si="43"/>
        <v>276</v>
      </c>
      <c r="G241" s="369" t="s">
        <v>135</v>
      </c>
      <c r="H241" s="391">
        <v>0.19</v>
      </c>
      <c r="I241" s="335" t="s">
        <v>99</v>
      </c>
      <c r="J241" s="351" t="s">
        <v>100</v>
      </c>
      <c r="K241" s="335">
        <v>85168080</v>
      </c>
      <c r="L241" s="352" t="s">
        <v>101</v>
      </c>
      <c r="M241" s="335">
        <v>300</v>
      </c>
      <c r="N241" s="338">
        <v>300</v>
      </c>
      <c r="O241" s="338">
        <v>300</v>
      </c>
      <c r="P241" s="335"/>
      <c r="Q241" s="336"/>
      <c r="R241" s="336"/>
      <c r="S241" s="337"/>
      <c r="T241" s="338"/>
      <c r="U241" s="339" t="s">
        <v>136</v>
      </c>
      <c r="V241" s="340" t="s">
        <v>137</v>
      </c>
      <c r="W241" s="341">
        <v>45597</v>
      </c>
      <c r="X241" s="342"/>
      <c r="Y241" s="343">
        <v>1</v>
      </c>
      <c r="Z241" s="343">
        <v>1</v>
      </c>
      <c r="AA241" s="344" t="s">
        <v>105</v>
      </c>
      <c r="AB241" s="746" t="s">
        <v>725</v>
      </c>
    </row>
    <row r="242" spans="1:28" s="163" customFormat="1" ht="14.4" thickBot="1" x14ac:dyDescent="0.3">
      <c r="A242" s="414" t="s">
        <v>660</v>
      </c>
      <c r="B242" s="340" t="s">
        <v>661</v>
      </c>
      <c r="C242" s="905" t="s">
        <v>662</v>
      </c>
      <c r="D242" s="321" t="s">
        <v>660</v>
      </c>
      <c r="E242" s="417">
        <v>300</v>
      </c>
      <c r="F242" s="323">
        <f t="shared" si="43"/>
        <v>360</v>
      </c>
      <c r="G242" s="369" t="s">
        <v>135</v>
      </c>
      <c r="H242" s="391">
        <v>0.19</v>
      </c>
      <c r="I242" s="335" t="s">
        <v>99</v>
      </c>
      <c r="J242" s="351" t="s">
        <v>100</v>
      </c>
      <c r="K242" s="335">
        <v>85168080</v>
      </c>
      <c r="L242" s="352" t="s">
        <v>101</v>
      </c>
      <c r="M242" s="335">
        <v>300</v>
      </c>
      <c r="N242" s="338">
        <v>300</v>
      </c>
      <c r="O242" s="338">
        <v>300</v>
      </c>
      <c r="P242" s="335"/>
      <c r="Q242" s="336"/>
      <c r="R242" s="336"/>
      <c r="S242" s="337"/>
      <c r="T242" s="338"/>
      <c r="U242" s="339" t="s">
        <v>136</v>
      </c>
      <c r="V242" s="340" t="s">
        <v>137</v>
      </c>
      <c r="W242" s="341">
        <v>45597</v>
      </c>
      <c r="X242" s="342"/>
      <c r="Y242" s="343">
        <v>1</v>
      </c>
      <c r="Z242" s="343">
        <v>1</v>
      </c>
      <c r="AA242" s="344" t="s">
        <v>105</v>
      </c>
      <c r="AB242" s="746" t="s">
        <v>725</v>
      </c>
    </row>
    <row r="243" spans="1:28" s="1075" customFormat="1" ht="27.6" customHeight="1" thickBot="1" x14ac:dyDescent="0.3">
      <c r="A243" s="1057"/>
      <c r="B243" s="1058"/>
      <c r="C243" s="1059"/>
      <c r="D243" s="1060" t="s">
        <v>1169</v>
      </c>
      <c r="E243" s="1061"/>
      <c r="F243" s="1061"/>
      <c r="G243" s="1062"/>
      <c r="H243" s="1063"/>
      <c r="I243" s="1058"/>
      <c r="J243" s="1058"/>
      <c r="K243" s="1058"/>
      <c r="L243" s="1058"/>
      <c r="M243" s="1058"/>
      <c r="N243" s="1133"/>
      <c r="O243" s="1133"/>
      <c r="P243" s="1058"/>
      <c r="Q243" s="1064"/>
      <c r="R243" s="1059"/>
      <c r="S243" s="1065"/>
      <c r="T243" s="1066"/>
      <c r="U243" s="1067"/>
      <c r="V243" s="1068"/>
      <c r="W243" s="1069"/>
      <c r="X243" s="1069"/>
      <c r="Y243" s="1070"/>
      <c r="Z243" s="1070"/>
      <c r="AA243" s="1070"/>
      <c r="AB243" s="1071"/>
    </row>
    <row r="244" spans="1:28" s="1090" customFormat="1" ht="16.2" thickBot="1" x14ac:dyDescent="0.35">
      <c r="A244" s="1076"/>
      <c r="B244" s="1077"/>
      <c r="C244" s="1078"/>
      <c r="D244" s="1079" t="s">
        <v>1069</v>
      </c>
      <c r="E244" s="1080"/>
      <c r="F244" s="1080"/>
      <c r="G244" s="1081"/>
      <c r="H244" s="143"/>
      <c r="I244" s="1082"/>
      <c r="J244" s="1082"/>
      <c r="K244" s="1082"/>
      <c r="L244" s="1082"/>
      <c r="M244" s="1083"/>
      <c r="N244" s="1134"/>
      <c r="O244" s="1134"/>
      <c r="P244" s="1083"/>
      <c r="Q244" s="1084"/>
      <c r="R244" s="1084"/>
      <c r="S244" s="1083"/>
      <c r="T244" s="1083"/>
      <c r="U244" s="1085"/>
      <c r="V244" s="1086"/>
      <c r="W244" s="1087"/>
      <c r="X244" s="1087"/>
      <c r="Y244" s="1088"/>
      <c r="Z244" s="1088"/>
      <c r="AA244" s="1088"/>
      <c r="AB244" s="1089"/>
    </row>
    <row r="245" spans="1:28" s="910" customFormat="1" ht="14.4" x14ac:dyDescent="0.3">
      <c r="A245" s="41" t="s">
        <v>1082</v>
      </c>
      <c r="B245" s="1147" t="s">
        <v>1170</v>
      </c>
      <c r="C245" s="42">
        <v>8588005815727</v>
      </c>
      <c r="D245" s="41" t="s">
        <v>1178</v>
      </c>
      <c r="E245" s="1476">
        <v>570</v>
      </c>
      <c r="F245" s="1195">
        <f t="shared" ref="F245:F283" si="46">E245*1.2</f>
        <v>684</v>
      </c>
      <c r="G245" s="1298" t="s">
        <v>139</v>
      </c>
      <c r="H245" s="49" t="s">
        <v>139</v>
      </c>
      <c r="I245" s="49" t="s">
        <v>99</v>
      </c>
      <c r="J245" s="49" t="s">
        <v>100</v>
      </c>
      <c r="K245" s="49">
        <v>85161080</v>
      </c>
      <c r="L245" s="49" t="s">
        <v>101</v>
      </c>
      <c r="M245" s="1196"/>
      <c r="N245" s="82">
        <v>1210</v>
      </c>
      <c r="O245" s="82">
        <v>560</v>
      </c>
      <c r="P245" s="49"/>
      <c r="Q245" s="54">
        <v>50</v>
      </c>
      <c r="R245" s="54">
        <f t="shared" ref="R245:R252" si="47">Q245*0.9</f>
        <v>45</v>
      </c>
      <c r="S245" s="55" t="s">
        <v>111</v>
      </c>
      <c r="T245" s="55" t="s">
        <v>114</v>
      </c>
      <c r="U245" s="56" t="s">
        <v>131</v>
      </c>
      <c r="V245" s="57" t="s">
        <v>1020</v>
      </c>
      <c r="W245" s="50">
        <v>45597</v>
      </c>
      <c r="X245" s="51"/>
      <c r="Y245" s="1196">
        <v>1</v>
      </c>
      <c r="Z245" s="1196">
        <v>1</v>
      </c>
      <c r="AA245" s="1196" t="s">
        <v>105</v>
      </c>
      <c r="AB245" s="1253" t="s">
        <v>725</v>
      </c>
    </row>
    <row r="246" spans="1:28" s="963" customFormat="1" ht="14.4" x14ac:dyDescent="0.3">
      <c r="A246" s="2" t="s">
        <v>1083</v>
      </c>
      <c r="B246" s="17" t="s">
        <v>1171</v>
      </c>
      <c r="C246" s="3">
        <v>8588005815734</v>
      </c>
      <c r="D246" s="2" t="s">
        <v>1179</v>
      </c>
      <c r="E246" s="1385">
        <v>618</v>
      </c>
      <c r="F246" s="1297">
        <f t="shared" si="46"/>
        <v>741.6</v>
      </c>
      <c r="G246" s="522" t="s">
        <v>139</v>
      </c>
      <c r="H246" s="13" t="s">
        <v>139</v>
      </c>
      <c r="I246" s="13" t="s">
        <v>99</v>
      </c>
      <c r="J246" s="13" t="s">
        <v>100</v>
      </c>
      <c r="K246" s="13">
        <v>85161080</v>
      </c>
      <c r="L246" s="13" t="s">
        <v>101</v>
      </c>
      <c r="M246" s="824"/>
      <c r="N246" s="8">
        <v>1460</v>
      </c>
      <c r="O246" s="8">
        <v>560</v>
      </c>
      <c r="P246" s="13"/>
      <c r="Q246" s="14">
        <v>68</v>
      </c>
      <c r="R246" s="14">
        <f t="shared" si="47"/>
        <v>61.2</v>
      </c>
      <c r="S246" s="15" t="s">
        <v>111</v>
      </c>
      <c r="T246" s="15" t="s">
        <v>114</v>
      </c>
      <c r="U246" s="16" t="s">
        <v>131</v>
      </c>
      <c r="V246" s="18" t="s">
        <v>1020</v>
      </c>
      <c r="W246" s="19">
        <v>45597</v>
      </c>
      <c r="X246" s="20"/>
      <c r="Y246" s="824">
        <v>1</v>
      </c>
      <c r="Z246" s="824">
        <v>1</v>
      </c>
      <c r="AA246" s="824" t="s">
        <v>105</v>
      </c>
      <c r="AB246" s="999" t="s">
        <v>725</v>
      </c>
    </row>
    <row r="247" spans="1:28" s="963" customFormat="1" ht="14.4" x14ac:dyDescent="0.3">
      <c r="A247" s="2" t="s">
        <v>1084</v>
      </c>
      <c r="B247" s="17" t="s">
        <v>1172</v>
      </c>
      <c r="C247" s="3">
        <v>8588005815741</v>
      </c>
      <c r="D247" s="2" t="s">
        <v>1180</v>
      </c>
      <c r="E247" s="1385">
        <v>780</v>
      </c>
      <c r="F247" s="1297">
        <f t="shared" si="46"/>
        <v>936</v>
      </c>
      <c r="G247" s="522" t="s">
        <v>139</v>
      </c>
      <c r="H247" s="13" t="s">
        <v>139</v>
      </c>
      <c r="I247" s="13" t="s">
        <v>99</v>
      </c>
      <c r="J247" s="13" t="s">
        <v>100</v>
      </c>
      <c r="K247" s="13">
        <v>85161080</v>
      </c>
      <c r="L247" s="13" t="s">
        <v>101</v>
      </c>
      <c r="M247" s="824"/>
      <c r="N247" s="8">
        <v>1580</v>
      </c>
      <c r="O247" s="8">
        <v>660</v>
      </c>
      <c r="P247" s="13"/>
      <c r="Q247" s="14">
        <v>86</v>
      </c>
      <c r="R247" s="14">
        <f t="shared" si="47"/>
        <v>77.400000000000006</v>
      </c>
      <c r="S247" s="15" t="s">
        <v>111</v>
      </c>
      <c r="T247" s="15" t="s">
        <v>114</v>
      </c>
      <c r="U247" s="16" t="s">
        <v>131</v>
      </c>
      <c r="V247" s="18" t="s">
        <v>1020</v>
      </c>
      <c r="W247" s="19">
        <v>45597</v>
      </c>
      <c r="X247" s="20"/>
      <c r="Y247" s="824">
        <v>1</v>
      </c>
      <c r="Z247" s="824">
        <v>1</v>
      </c>
      <c r="AA247" s="824" t="s">
        <v>105</v>
      </c>
      <c r="AB247" s="999" t="s">
        <v>725</v>
      </c>
    </row>
    <row r="248" spans="1:28" s="963" customFormat="1" ht="14.4" x14ac:dyDescent="0.3">
      <c r="A248" s="2" t="s">
        <v>1085</v>
      </c>
      <c r="B248" s="17" t="s">
        <v>1173</v>
      </c>
      <c r="C248" s="3">
        <v>8588005815758</v>
      </c>
      <c r="D248" s="2" t="s">
        <v>1181</v>
      </c>
      <c r="E248" s="1385">
        <v>1064</v>
      </c>
      <c r="F248" s="1297">
        <f t="shared" si="46"/>
        <v>1276.8</v>
      </c>
      <c r="G248" s="522" t="s">
        <v>139</v>
      </c>
      <c r="H248" s="13" t="s">
        <v>139</v>
      </c>
      <c r="I248" s="13" t="s">
        <v>99</v>
      </c>
      <c r="J248" s="13" t="s">
        <v>100</v>
      </c>
      <c r="K248" s="13">
        <v>85161080</v>
      </c>
      <c r="L248" s="13" t="s">
        <v>101</v>
      </c>
      <c r="M248" s="824"/>
      <c r="N248" s="8">
        <v>1670</v>
      </c>
      <c r="O248" s="8">
        <v>750</v>
      </c>
      <c r="P248" s="13"/>
      <c r="Q248" s="14">
        <v>123</v>
      </c>
      <c r="R248" s="14">
        <f t="shared" si="47"/>
        <v>110.7</v>
      </c>
      <c r="S248" s="15" t="s">
        <v>111</v>
      </c>
      <c r="T248" s="15" t="s">
        <v>114</v>
      </c>
      <c r="U248" s="16" t="s">
        <v>131</v>
      </c>
      <c r="V248" s="18" t="s">
        <v>1020</v>
      </c>
      <c r="W248" s="19">
        <v>45597</v>
      </c>
      <c r="X248" s="20"/>
      <c r="Y248" s="824">
        <v>1</v>
      </c>
      <c r="Z248" s="824">
        <v>1</v>
      </c>
      <c r="AA248" s="824" t="s">
        <v>105</v>
      </c>
      <c r="AB248" s="999" t="s">
        <v>725</v>
      </c>
    </row>
    <row r="249" spans="1:28" s="963" customFormat="1" ht="14.4" x14ac:dyDescent="0.3">
      <c r="A249" s="2" t="s">
        <v>1086</v>
      </c>
      <c r="B249" s="17" t="s">
        <v>1174</v>
      </c>
      <c r="C249" s="3">
        <v>8588005815765</v>
      </c>
      <c r="D249" s="2" t="s">
        <v>1182</v>
      </c>
      <c r="E249" s="1385">
        <v>1093</v>
      </c>
      <c r="F249" s="1297">
        <f t="shared" si="46"/>
        <v>1311.6</v>
      </c>
      <c r="G249" s="522" t="s">
        <v>139</v>
      </c>
      <c r="H249" s="13" t="s">
        <v>139</v>
      </c>
      <c r="I249" s="13" t="s">
        <v>99</v>
      </c>
      <c r="J249" s="13" t="s">
        <v>100</v>
      </c>
      <c r="K249" s="13">
        <v>85161080</v>
      </c>
      <c r="L249" s="13" t="s">
        <v>101</v>
      </c>
      <c r="M249" s="824"/>
      <c r="N249" s="8">
        <v>1890</v>
      </c>
      <c r="O249" s="8">
        <v>750</v>
      </c>
      <c r="P249" s="13"/>
      <c r="Q249" s="14">
        <v>140</v>
      </c>
      <c r="R249" s="14">
        <f t="shared" si="47"/>
        <v>126</v>
      </c>
      <c r="S249" s="15" t="s">
        <v>111</v>
      </c>
      <c r="T249" s="15" t="s">
        <v>114</v>
      </c>
      <c r="U249" s="16" t="s">
        <v>131</v>
      </c>
      <c r="V249" s="18" t="s">
        <v>1020</v>
      </c>
      <c r="W249" s="19">
        <v>45597</v>
      </c>
      <c r="X249" s="20"/>
      <c r="Y249" s="824">
        <v>1</v>
      </c>
      <c r="Z249" s="824">
        <v>1</v>
      </c>
      <c r="AA249" s="824" t="s">
        <v>105</v>
      </c>
      <c r="AB249" s="999" t="s">
        <v>725</v>
      </c>
    </row>
    <row r="250" spans="1:28" s="963" customFormat="1" ht="14.4" x14ac:dyDescent="0.3">
      <c r="A250" s="2" t="s">
        <v>1087</v>
      </c>
      <c r="B250" s="17" t="s">
        <v>1175</v>
      </c>
      <c r="C250" s="3">
        <v>8588005815772</v>
      </c>
      <c r="D250" s="2" t="s">
        <v>1183</v>
      </c>
      <c r="E250" s="1385">
        <v>2050</v>
      </c>
      <c r="F250" s="1297">
        <f t="shared" si="46"/>
        <v>2460</v>
      </c>
      <c r="G250" s="522" t="s">
        <v>139</v>
      </c>
      <c r="H250" s="13" t="s">
        <v>139</v>
      </c>
      <c r="I250" s="13" t="s">
        <v>99</v>
      </c>
      <c r="J250" s="13" t="s">
        <v>100</v>
      </c>
      <c r="K250" s="13">
        <v>85161080</v>
      </c>
      <c r="L250" s="13" t="s">
        <v>101</v>
      </c>
      <c r="M250" s="824"/>
      <c r="N250" s="8">
        <v>2030</v>
      </c>
      <c r="O250" s="8">
        <v>950</v>
      </c>
      <c r="P250" s="13"/>
      <c r="Q250" s="14">
        <v>210</v>
      </c>
      <c r="R250" s="14">
        <f t="shared" si="47"/>
        <v>189</v>
      </c>
      <c r="S250" s="15" t="s">
        <v>111</v>
      </c>
      <c r="T250" s="15" t="s">
        <v>114</v>
      </c>
      <c r="U250" s="16" t="s">
        <v>131</v>
      </c>
      <c r="V250" s="18" t="s">
        <v>1020</v>
      </c>
      <c r="W250" s="19">
        <v>45597</v>
      </c>
      <c r="X250" s="20"/>
      <c r="Y250" s="824">
        <v>1</v>
      </c>
      <c r="Z250" s="824">
        <v>1</v>
      </c>
      <c r="AA250" s="824" t="s">
        <v>105</v>
      </c>
      <c r="AB250" s="999" t="s">
        <v>725</v>
      </c>
    </row>
    <row r="251" spans="1:28" s="963" customFormat="1" ht="14.4" x14ac:dyDescent="0.3">
      <c r="A251" s="2" t="s">
        <v>1088</v>
      </c>
      <c r="B251" s="17" t="s">
        <v>1176</v>
      </c>
      <c r="C251" s="3">
        <v>8588005815789</v>
      </c>
      <c r="D251" s="2" t="s">
        <v>1184</v>
      </c>
      <c r="E251" s="1385">
        <v>2200</v>
      </c>
      <c r="F251" s="1297">
        <f t="shared" si="46"/>
        <v>2640</v>
      </c>
      <c r="G251" s="522" t="s">
        <v>139</v>
      </c>
      <c r="H251" s="13" t="s">
        <v>139</v>
      </c>
      <c r="I251" s="13" t="s">
        <v>99</v>
      </c>
      <c r="J251" s="13" t="s">
        <v>100</v>
      </c>
      <c r="K251" s="13">
        <v>85161080</v>
      </c>
      <c r="L251" s="13" t="s">
        <v>101</v>
      </c>
      <c r="M251" s="824"/>
      <c r="N251" s="8">
        <v>2080</v>
      </c>
      <c r="O251" s="8">
        <v>1050</v>
      </c>
      <c r="P251" s="13"/>
      <c r="Q251" s="14">
        <v>245</v>
      </c>
      <c r="R251" s="14">
        <f t="shared" si="47"/>
        <v>220.5</v>
      </c>
      <c r="S251" s="15" t="s">
        <v>111</v>
      </c>
      <c r="T251" s="15" t="s">
        <v>114</v>
      </c>
      <c r="U251" s="16" t="s">
        <v>131</v>
      </c>
      <c r="V251" s="18" t="s">
        <v>1020</v>
      </c>
      <c r="W251" s="19">
        <v>45597</v>
      </c>
      <c r="X251" s="20"/>
      <c r="Y251" s="824">
        <v>1</v>
      </c>
      <c r="Z251" s="824">
        <v>1</v>
      </c>
      <c r="AA251" s="824" t="s">
        <v>105</v>
      </c>
      <c r="AB251" s="999" t="s">
        <v>725</v>
      </c>
    </row>
    <row r="252" spans="1:28" s="910" customFormat="1" ht="15" thickBot="1" x14ac:dyDescent="0.35">
      <c r="A252" s="41" t="s">
        <v>1089</v>
      </c>
      <c r="B252" s="1147" t="s">
        <v>1177</v>
      </c>
      <c r="C252" s="42">
        <v>8588005815796</v>
      </c>
      <c r="D252" s="41" t="s">
        <v>1185</v>
      </c>
      <c r="E252" s="1389">
        <v>2650</v>
      </c>
      <c r="F252" s="1204">
        <f t="shared" si="46"/>
        <v>3180</v>
      </c>
      <c r="G252" s="1298" t="s">
        <v>139</v>
      </c>
      <c r="H252" s="49" t="s">
        <v>139</v>
      </c>
      <c r="I252" s="49" t="s">
        <v>99</v>
      </c>
      <c r="J252" s="49" t="s">
        <v>100</v>
      </c>
      <c r="K252" s="49">
        <v>85161080</v>
      </c>
      <c r="L252" s="49" t="s">
        <v>101</v>
      </c>
      <c r="M252" s="1196"/>
      <c r="N252" s="82">
        <v>2370</v>
      </c>
      <c r="O252" s="82">
        <v>1050</v>
      </c>
      <c r="P252" s="49"/>
      <c r="Q252" s="54">
        <v>342</v>
      </c>
      <c r="R252" s="54">
        <f t="shared" si="47"/>
        <v>307.8</v>
      </c>
      <c r="S252" s="55" t="s">
        <v>111</v>
      </c>
      <c r="T252" s="55" t="s">
        <v>114</v>
      </c>
      <c r="U252" s="56" t="s">
        <v>131</v>
      </c>
      <c r="V252" s="57" t="s">
        <v>1020</v>
      </c>
      <c r="W252" s="50">
        <v>45597</v>
      </c>
      <c r="X252" s="51"/>
      <c r="Y252" s="1196">
        <v>1</v>
      </c>
      <c r="Z252" s="1196">
        <v>1</v>
      </c>
      <c r="AA252" s="1196" t="s">
        <v>105</v>
      </c>
      <c r="AB252" s="1253" t="s">
        <v>725</v>
      </c>
    </row>
    <row r="253" spans="1:28" customFormat="1" ht="16.2" thickBot="1" x14ac:dyDescent="0.35">
      <c r="A253" s="4"/>
      <c r="B253" s="27"/>
      <c r="C253" s="6"/>
      <c r="D253" s="7" t="s">
        <v>1090</v>
      </c>
      <c r="E253" s="1387"/>
      <c r="F253" s="1054">
        <f t="shared" si="46"/>
        <v>0</v>
      </c>
      <c r="G253" s="820"/>
      <c r="H253" s="821"/>
      <c r="I253" s="22"/>
      <c r="J253" s="22"/>
      <c r="K253" s="22"/>
      <c r="L253" s="22"/>
      <c r="M253" s="25"/>
      <c r="N253" s="1117"/>
      <c r="O253" s="1117"/>
      <c r="P253" s="25"/>
      <c r="Q253" s="23"/>
      <c r="R253" s="23"/>
      <c r="S253" s="25"/>
      <c r="T253" s="25"/>
      <c r="U253" s="26"/>
      <c r="V253" s="28"/>
      <c r="W253" s="24"/>
      <c r="X253" s="24"/>
      <c r="Y253" s="822"/>
      <c r="Z253" s="822"/>
      <c r="AA253" s="822"/>
      <c r="AB253" s="822"/>
    </row>
    <row r="254" spans="1:28" s="963" customFormat="1" ht="14.4" x14ac:dyDescent="0.3">
      <c r="A254" s="2" t="s">
        <v>1091</v>
      </c>
      <c r="B254" s="17">
        <v>150111</v>
      </c>
      <c r="C254" s="3">
        <v>8588005814300</v>
      </c>
      <c r="D254" s="2" t="s">
        <v>1092</v>
      </c>
      <c r="E254" s="1390">
        <v>641</v>
      </c>
      <c r="F254" s="1296">
        <f t="shared" si="46"/>
        <v>769.19999999999993</v>
      </c>
      <c r="G254" s="522" t="s">
        <v>139</v>
      </c>
      <c r="H254" s="13" t="s">
        <v>139</v>
      </c>
      <c r="I254" s="13" t="s">
        <v>99</v>
      </c>
      <c r="J254" s="13" t="s">
        <v>100</v>
      </c>
      <c r="K254" s="13">
        <v>85161080</v>
      </c>
      <c r="L254" s="13" t="s">
        <v>101</v>
      </c>
      <c r="M254" s="13"/>
      <c r="N254" s="8">
        <v>1210</v>
      </c>
      <c r="O254" s="8">
        <v>560</v>
      </c>
      <c r="P254" s="13"/>
      <c r="Q254" s="14">
        <v>59</v>
      </c>
      <c r="R254" s="14">
        <f t="shared" ref="R254:R261" si="48">Q254*0.9</f>
        <v>53.1</v>
      </c>
      <c r="S254" s="15" t="s">
        <v>111</v>
      </c>
      <c r="T254" s="15" t="s">
        <v>114</v>
      </c>
      <c r="U254" s="16" t="s">
        <v>131</v>
      </c>
      <c r="V254" s="18" t="s">
        <v>1020</v>
      </c>
      <c r="W254" s="19">
        <v>45597</v>
      </c>
      <c r="X254" s="20"/>
      <c r="Y254" s="824">
        <v>1</v>
      </c>
      <c r="Z254" s="824">
        <v>1</v>
      </c>
      <c r="AA254" s="824" t="s">
        <v>105</v>
      </c>
      <c r="AB254" s="999" t="s">
        <v>725</v>
      </c>
    </row>
    <row r="255" spans="1:28" s="963" customFormat="1" ht="14.4" x14ac:dyDescent="0.3">
      <c r="A255" s="2" t="s">
        <v>1093</v>
      </c>
      <c r="B255" s="17">
        <v>150112</v>
      </c>
      <c r="C255" s="3">
        <v>8588005814317</v>
      </c>
      <c r="D255" s="2" t="s">
        <v>1094</v>
      </c>
      <c r="E255" s="1385">
        <v>713</v>
      </c>
      <c r="F255" s="1297">
        <f t="shared" si="46"/>
        <v>855.6</v>
      </c>
      <c r="G255" s="522" t="s">
        <v>139</v>
      </c>
      <c r="H255" s="13" t="s">
        <v>139</v>
      </c>
      <c r="I255" s="13" t="s">
        <v>99</v>
      </c>
      <c r="J255" s="13" t="s">
        <v>100</v>
      </c>
      <c r="K255" s="13">
        <v>85161080</v>
      </c>
      <c r="L255" s="13" t="s">
        <v>101</v>
      </c>
      <c r="M255" s="13"/>
      <c r="N255" s="8">
        <v>1460</v>
      </c>
      <c r="O255" s="8">
        <v>560</v>
      </c>
      <c r="P255" s="13"/>
      <c r="Q255" s="14">
        <v>73</v>
      </c>
      <c r="R255" s="14">
        <f t="shared" si="48"/>
        <v>65.7</v>
      </c>
      <c r="S255" s="15" t="s">
        <v>111</v>
      </c>
      <c r="T255" s="15" t="s">
        <v>114</v>
      </c>
      <c r="U255" s="16" t="s">
        <v>131</v>
      </c>
      <c r="V255" s="18" t="s">
        <v>1020</v>
      </c>
      <c r="W255" s="19">
        <v>45597</v>
      </c>
      <c r="X255" s="20"/>
      <c r="Y255" s="824">
        <v>1</v>
      </c>
      <c r="Z255" s="824">
        <v>1</v>
      </c>
      <c r="AA255" s="824" t="s">
        <v>105</v>
      </c>
      <c r="AB255" s="999" t="s">
        <v>725</v>
      </c>
    </row>
    <row r="256" spans="1:28" s="963" customFormat="1" ht="14.4" x14ac:dyDescent="0.3">
      <c r="A256" s="2" t="s">
        <v>1095</v>
      </c>
      <c r="B256" s="17">
        <v>150113</v>
      </c>
      <c r="C256" s="3">
        <v>8588005814324</v>
      </c>
      <c r="D256" s="2" t="s">
        <v>1096</v>
      </c>
      <c r="E256" s="1385">
        <v>893</v>
      </c>
      <c r="F256" s="1297">
        <f t="shared" si="46"/>
        <v>1071.5999999999999</v>
      </c>
      <c r="G256" s="522" t="s">
        <v>139</v>
      </c>
      <c r="H256" s="13" t="s">
        <v>139</v>
      </c>
      <c r="I256" s="13" t="s">
        <v>99</v>
      </c>
      <c r="J256" s="13" t="s">
        <v>100</v>
      </c>
      <c r="K256" s="13">
        <v>85161080</v>
      </c>
      <c r="L256" s="13" t="s">
        <v>101</v>
      </c>
      <c r="M256" s="13"/>
      <c r="N256" s="8">
        <v>1580</v>
      </c>
      <c r="O256" s="8">
        <v>660</v>
      </c>
      <c r="P256" s="13"/>
      <c r="Q256" s="14">
        <v>104</v>
      </c>
      <c r="R256" s="14">
        <f t="shared" si="48"/>
        <v>93.600000000000009</v>
      </c>
      <c r="S256" s="15" t="s">
        <v>111</v>
      </c>
      <c r="T256" s="15" t="s">
        <v>114</v>
      </c>
      <c r="U256" s="16" t="s">
        <v>131</v>
      </c>
      <c r="V256" s="18" t="s">
        <v>1020</v>
      </c>
      <c r="W256" s="19">
        <v>45597</v>
      </c>
      <c r="X256" s="20"/>
      <c r="Y256" s="824">
        <v>1</v>
      </c>
      <c r="Z256" s="824">
        <v>1</v>
      </c>
      <c r="AA256" s="824" t="s">
        <v>105</v>
      </c>
      <c r="AB256" s="999" t="s">
        <v>725</v>
      </c>
    </row>
    <row r="257" spans="1:28" s="963" customFormat="1" ht="14.4" x14ac:dyDescent="0.3">
      <c r="A257" s="2" t="s">
        <v>1097</v>
      </c>
      <c r="B257" s="17">
        <v>150114</v>
      </c>
      <c r="C257" s="3">
        <v>8588005814331</v>
      </c>
      <c r="D257" s="2" t="s">
        <v>1098</v>
      </c>
      <c r="E257" s="1385">
        <v>1200</v>
      </c>
      <c r="F257" s="1297">
        <f t="shared" si="46"/>
        <v>1440</v>
      </c>
      <c r="G257" s="522" t="s">
        <v>139</v>
      </c>
      <c r="H257" s="13" t="s">
        <v>139</v>
      </c>
      <c r="I257" s="13" t="s">
        <v>99</v>
      </c>
      <c r="J257" s="13" t="s">
        <v>100</v>
      </c>
      <c r="K257" s="13">
        <v>85161080</v>
      </c>
      <c r="L257" s="13" t="s">
        <v>101</v>
      </c>
      <c r="M257" s="13"/>
      <c r="N257" s="8">
        <v>1670</v>
      </c>
      <c r="O257" s="8">
        <v>750</v>
      </c>
      <c r="P257" s="13"/>
      <c r="Q257" s="14">
        <v>145</v>
      </c>
      <c r="R257" s="14">
        <f t="shared" si="48"/>
        <v>130.5</v>
      </c>
      <c r="S257" s="15" t="s">
        <v>111</v>
      </c>
      <c r="T257" s="15" t="s">
        <v>114</v>
      </c>
      <c r="U257" s="16" t="s">
        <v>131</v>
      </c>
      <c r="V257" s="18" t="s">
        <v>1020</v>
      </c>
      <c r="W257" s="19">
        <v>45597</v>
      </c>
      <c r="X257" s="20"/>
      <c r="Y257" s="824">
        <v>1</v>
      </c>
      <c r="Z257" s="824">
        <v>1</v>
      </c>
      <c r="AA257" s="824" t="s">
        <v>105</v>
      </c>
      <c r="AB257" s="999" t="s">
        <v>725</v>
      </c>
    </row>
    <row r="258" spans="1:28" s="963" customFormat="1" ht="14.4" x14ac:dyDescent="0.3">
      <c r="A258" s="2" t="s">
        <v>1099</v>
      </c>
      <c r="B258" s="17">
        <v>150115</v>
      </c>
      <c r="C258" s="3">
        <v>8588005814348</v>
      </c>
      <c r="D258" s="2" t="s">
        <v>1100</v>
      </c>
      <c r="E258" s="1385">
        <v>1290</v>
      </c>
      <c r="F258" s="1297">
        <f t="shared" si="46"/>
        <v>1548</v>
      </c>
      <c r="G258" s="522" t="s">
        <v>139</v>
      </c>
      <c r="H258" s="13" t="s">
        <v>139</v>
      </c>
      <c r="I258" s="13" t="s">
        <v>99</v>
      </c>
      <c r="J258" s="13" t="s">
        <v>100</v>
      </c>
      <c r="K258" s="13">
        <v>85161080</v>
      </c>
      <c r="L258" s="13" t="s">
        <v>101</v>
      </c>
      <c r="M258" s="13"/>
      <c r="N258" s="8">
        <v>1890</v>
      </c>
      <c r="O258" s="8">
        <v>750</v>
      </c>
      <c r="P258" s="13"/>
      <c r="Q258" s="14">
        <v>167</v>
      </c>
      <c r="R258" s="14">
        <f t="shared" si="48"/>
        <v>150.30000000000001</v>
      </c>
      <c r="S258" s="15" t="s">
        <v>111</v>
      </c>
      <c r="T258" s="15" t="s">
        <v>114</v>
      </c>
      <c r="U258" s="16" t="s">
        <v>131</v>
      </c>
      <c r="V258" s="18" t="s">
        <v>1020</v>
      </c>
      <c r="W258" s="19">
        <v>45597</v>
      </c>
      <c r="X258" s="20"/>
      <c r="Y258" s="824">
        <v>1</v>
      </c>
      <c r="Z258" s="824">
        <v>1</v>
      </c>
      <c r="AA258" s="824" t="s">
        <v>105</v>
      </c>
      <c r="AB258" s="999" t="s">
        <v>725</v>
      </c>
    </row>
    <row r="259" spans="1:28" s="963" customFormat="1" ht="14.4" x14ac:dyDescent="0.3">
      <c r="A259" s="2" t="s">
        <v>1101</v>
      </c>
      <c r="B259" s="17">
        <v>150116</v>
      </c>
      <c r="C259" s="3">
        <v>8588005814355</v>
      </c>
      <c r="D259" s="2" t="s">
        <v>1102</v>
      </c>
      <c r="E259" s="1385">
        <v>2350</v>
      </c>
      <c r="F259" s="1297">
        <f t="shared" si="46"/>
        <v>2820</v>
      </c>
      <c r="G259" s="522" t="s">
        <v>139</v>
      </c>
      <c r="H259" s="13" t="s">
        <v>139</v>
      </c>
      <c r="I259" s="13" t="s">
        <v>99</v>
      </c>
      <c r="J259" s="13" t="s">
        <v>100</v>
      </c>
      <c r="K259" s="13">
        <v>85161080</v>
      </c>
      <c r="L259" s="13" t="s">
        <v>101</v>
      </c>
      <c r="M259" s="13"/>
      <c r="N259" s="8">
        <v>2030</v>
      </c>
      <c r="O259" s="8">
        <v>950</v>
      </c>
      <c r="P259" s="13"/>
      <c r="Q259" s="14">
        <v>242</v>
      </c>
      <c r="R259" s="14">
        <f t="shared" si="48"/>
        <v>217.8</v>
      </c>
      <c r="S259" s="15" t="s">
        <v>111</v>
      </c>
      <c r="T259" s="15" t="s">
        <v>114</v>
      </c>
      <c r="U259" s="16" t="s">
        <v>131</v>
      </c>
      <c r="V259" s="18" t="s">
        <v>1020</v>
      </c>
      <c r="W259" s="19">
        <v>45597</v>
      </c>
      <c r="X259" s="20"/>
      <c r="Y259" s="824">
        <v>1</v>
      </c>
      <c r="Z259" s="824">
        <v>1</v>
      </c>
      <c r="AA259" s="824" t="s">
        <v>105</v>
      </c>
      <c r="AB259" s="999" t="s">
        <v>725</v>
      </c>
    </row>
    <row r="260" spans="1:28" s="910" customFormat="1" ht="14.4" x14ac:dyDescent="0.3">
      <c r="A260" s="41" t="s">
        <v>1103</v>
      </c>
      <c r="B260" s="1147">
        <v>150117</v>
      </c>
      <c r="C260" s="42">
        <v>8588005814362</v>
      </c>
      <c r="D260" s="41" t="s">
        <v>1104</v>
      </c>
      <c r="E260" s="1388">
        <v>2550</v>
      </c>
      <c r="F260" s="1200">
        <f t="shared" si="46"/>
        <v>3060</v>
      </c>
      <c r="G260" s="1298" t="s">
        <v>139</v>
      </c>
      <c r="H260" s="49" t="s">
        <v>139</v>
      </c>
      <c r="I260" s="49" t="s">
        <v>99</v>
      </c>
      <c r="J260" s="49" t="s">
        <v>100</v>
      </c>
      <c r="K260" s="49">
        <v>85161080</v>
      </c>
      <c r="L260" s="49" t="s">
        <v>101</v>
      </c>
      <c r="M260" s="49"/>
      <c r="N260" s="82">
        <v>2080</v>
      </c>
      <c r="O260" s="82">
        <v>1050</v>
      </c>
      <c r="P260" s="49"/>
      <c r="Q260" s="54">
        <v>286</v>
      </c>
      <c r="R260" s="54">
        <f t="shared" si="48"/>
        <v>257.40000000000003</v>
      </c>
      <c r="S260" s="55" t="s">
        <v>111</v>
      </c>
      <c r="T260" s="55" t="s">
        <v>114</v>
      </c>
      <c r="U260" s="56" t="s">
        <v>131</v>
      </c>
      <c r="V260" s="57" t="s">
        <v>1020</v>
      </c>
      <c r="W260" s="50">
        <v>45597</v>
      </c>
      <c r="X260" s="51"/>
      <c r="Y260" s="1196">
        <v>1</v>
      </c>
      <c r="Z260" s="1196">
        <v>1</v>
      </c>
      <c r="AA260" s="1196" t="s">
        <v>105</v>
      </c>
      <c r="AB260" s="1253" t="s">
        <v>725</v>
      </c>
    </row>
    <row r="261" spans="1:28" s="910" customFormat="1" ht="15" thickBot="1" x14ac:dyDescent="0.35">
      <c r="A261" s="41" t="s">
        <v>1105</v>
      </c>
      <c r="B261" s="1147">
        <v>150118</v>
      </c>
      <c r="C261" s="42">
        <v>8588005815444</v>
      </c>
      <c r="D261" s="41" t="s">
        <v>1106</v>
      </c>
      <c r="E261" s="1389">
        <v>3050</v>
      </c>
      <c r="F261" s="1204">
        <f t="shared" si="46"/>
        <v>3660</v>
      </c>
      <c r="G261" s="1298" t="s">
        <v>139</v>
      </c>
      <c r="H261" s="49" t="s">
        <v>139</v>
      </c>
      <c r="I261" s="49" t="s">
        <v>99</v>
      </c>
      <c r="J261" s="49" t="s">
        <v>100</v>
      </c>
      <c r="K261" s="49">
        <v>85161080</v>
      </c>
      <c r="L261" s="49" t="s">
        <v>101</v>
      </c>
      <c r="M261" s="49"/>
      <c r="N261" s="82">
        <v>2370</v>
      </c>
      <c r="O261" s="82">
        <v>1050</v>
      </c>
      <c r="P261" s="49"/>
      <c r="Q261" s="54">
        <v>392</v>
      </c>
      <c r="R261" s="54">
        <f t="shared" si="48"/>
        <v>352.8</v>
      </c>
      <c r="S261" s="55" t="s">
        <v>111</v>
      </c>
      <c r="T261" s="55" t="s">
        <v>114</v>
      </c>
      <c r="U261" s="56" t="s">
        <v>131</v>
      </c>
      <c r="V261" s="57" t="s">
        <v>1020</v>
      </c>
      <c r="W261" s="50">
        <v>45597</v>
      </c>
      <c r="X261" s="51"/>
      <c r="Y261" s="1196">
        <v>1</v>
      </c>
      <c r="Z261" s="1196">
        <v>1</v>
      </c>
      <c r="AA261" s="1196" t="s">
        <v>105</v>
      </c>
      <c r="AB261" s="1253" t="s">
        <v>725</v>
      </c>
    </row>
    <row r="262" spans="1:28" customFormat="1" ht="16.2" thickBot="1" x14ac:dyDescent="0.35">
      <c r="A262" s="4"/>
      <c r="B262" s="27"/>
      <c r="C262" s="6"/>
      <c r="D262" s="7" t="s">
        <v>1107</v>
      </c>
      <c r="E262" s="1387"/>
      <c r="F262" s="1054">
        <f t="shared" si="46"/>
        <v>0</v>
      </c>
      <c r="G262" s="820"/>
      <c r="H262" s="821"/>
      <c r="I262" s="22"/>
      <c r="J262" s="22"/>
      <c r="K262" s="22"/>
      <c r="L262" s="22"/>
      <c r="M262" s="25"/>
      <c r="N262" s="1117"/>
      <c r="O262" s="1117"/>
      <c r="P262" s="25"/>
      <c r="Q262" s="23"/>
      <c r="R262" s="23"/>
      <c r="S262" s="25"/>
      <c r="T262" s="25"/>
      <c r="U262" s="26"/>
      <c r="V262" s="28"/>
      <c r="W262" s="24"/>
      <c r="X262" s="24"/>
      <c r="Y262" s="822"/>
      <c r="Z262" s="822"/>
      <c r="AA262" s="822"/>
      <c r="AB262" s="822"/>
    </row>
    <row r="263" spans="1:28" s="963" customFormat="1" ht="14.4" x14ac:dyDescent="0.3">
      <c r="A263" s="43" t="s">
        <v>1165</v>
      </c>
      <c r="B263" s="17">
        <v>150121</v>
      </c>
      <c r="C263" s="758">
        <v>8588005821988</v>
      </c>
      <c r="D263" s="85" t="s">
        <v>1109</v>
      </c>
      <c r="E263" s="1390">
        <v>720</v>
      </c>
      <c r="F263" s="1463">
        <f t="shared" si="46"/>
        <v>864</v>
      </c>
      <c r="G263" s="774" t="s">
        <v>139</v>
      </c>
      <c r="H263" s="13" t="s">
        <v>139</v>
      </c>
      <c r="I263" s="13" t="s">
        <v>99</v>
      </c>
      <c r="J263" s="13" t="s">
        <v>100</v>
      </c>
      <c r="K263" s="13">
        <v>85161080</v>
      </c>
      <c r="L263" s="13" t="s">
        <v>101</v>
      </c>
      <c r="M263" s="13"/>
      <c r="N263" s="8">
        <v>1210</v>
      </c>
      <c r="O263" s="8">
        <v>560</v>
      </c>
      <c r="P263" s="13"/>
      <c r="Q263" s="14">
        <v>65</v>
      </c>
      <c r="R263" s="14">
        <f t="shared" ref="R263:R270" si="49">Q263*0.9</f>
        <v>58.5</v>
      </c>
      <c r="S263" s="15" t="s">
        <v>111</v>
      </c>
      <c r="T263" s="15" t="s">
        <v>114</v>
      </c>
      <c r="U263" s="16" t="s">
        <v>131</v>
      </c>
      <c r="V263" s="18" t="s">
        <v>1020</v>
      </c>
      <c r="W263" s="19">
        <v>45597</v>
      </c>
      <c r="X263" s="20"/>
      <c r="Y263" s="824">
        <v>1</v>
      </c>
      <c r="Z263" s="824">
        <v>1</v>
      </c>
      <c r="AA263" s="824" t="s">
        <v>105</v>
      </c>
      <c r="AB263" s="999" t="s">
        <v>725</v>
      </c>
    </row>
    <row r="264" spans="1:28" s="963" customFormat="1" ht="14.4" x14ac:dyDescent="0.3">
      <c r="A264" s="2" t="s">
        <v>1108</v>
      </c>
      <c r="B264" s="17">
        <v>150122</v>
      </c>
      <c r="C264" s="3">
        <v>8588005814379</v>
      </c>
      <c r="D264" s="85" t="s">
        <v>1109</v>
      </c>
      <c r="E264" s="1385">
        <v>810</v>
      </c>
      <c r="F264" s="1299">
        <f t="shared" ref="F264" si="50">E264*1.2</f>
        <v>972</v>
      </c>
      <c r="G264" s="774" t="s">
        <v>139</v>
      </c>
      <c r="H264" s="13" t="s">
        <v>139</v>
      </c>
      <c r="I264" s="13" t="s">
        <v>99</v>
      </c>
      <c r="J264" s="13" t="s">
        <v>100</v>
      </c>
      <c r="K264" s="13">
        <v>85161080</v>
      </c>
      <c r="L264" s="13" t="s">
        <v>101</v>
      </c>
      <c r="M264" s="13"/>
      <c r="N264" s="8">
        <v>1460</v>
      </c>
      <c r="O264" s="8">
        <v>560</v>
      </c>
      <c r="P264" s="13"/>
      <c r="Q264" s="14">
        <v>82</v>
      </c>
      <c r="R264" s="14">
        <f t="shared" ref="R264" si="51">Q264*0.9</f>
        <v>73.8</v>
      </c>
      <c r="S264" s="15" t="s">
        <v>111</v>
      </c>
      <c r="T264" s="15" t="s">
        <v>114</v>
      </c>
      <c r="U264" s="16" t="s">
        <v>131</v>
      </c>
      <c r="V264" s="18" t="s">
        <v>1020</v>
      </c>
      <c r="W264" s="19">
        <v>45597</v>
      </c>
      <c r="X264" s="20"/>
      <c r="Y264" s="824">
        <v>1</v>
      </c>
      <c r="Z264" s="824">
        <v>1</v>
      </c>
      <c r="AA264" s="824" t="s">
        <v>105</v>
      </c>
      <c r="AB264" s="999" t="s">
        <v>725</v>
      </c>
    </row>
    <row r="265" spans="1:28" s="963" customFormat="1" ht="14.4" x14ac:dyDescent="0.3">
      <c r="A265" s="2" t="s">
        <v>1110</v>
      </c>
      <c r="B265" s="17">
        <v>150123</v>
      </c>
      <c r="C265" s="3">
        <v>8588005814386</v>
      </c>
      <c r="D265" s="85" t="s">
        <v>1111</v>
      </c>
      <c r="E265" s="1385">
        <v>1010</v>
      </c>
      <c r="F265" s="1299">
        <f t="shared" si="46"/>
        <v>1212</v>
      </c>
      <c r="G265" s="774" t="s">
        <v>139</v>
      </c>
      <c r="H265" s="13" t="s">
        <v>139</v>
      </c>
      <c r="I265" s="13" t="s">
        <v>99</v>
      </c>
      <c r="J265" s="13" t="s">
        <v>100</v>
      </c>
      <c r="K265" s="13">
        <v>85161080</v>
      </c>
      <c r="L265" s="13" t="s">
        <v>101</v>
      </c>
      <c r="M265" s="13"/>
      <c r="N265" s="8">
        <v>1580</v>
      </c>
      <c r="O265" s="8">
        <v>660</v>
      </c>
      <c r="P265" s="13"/>
      <c r="Q265" s="14">
        <v>118</v>
      </c>
      <c r="R265" s="14">
        <f t="shared" si="49"/>
        <v>106.2</v>
      </c>
      <c r="S265" s="15" t="s">
        <v>111</v>
      </c>
      <c r="T265" s="15" t="s">
        <v>114</v>
      </c>
      <c r="U265" s="16" t="s">
        <v>131</v>
      </c>
      <c r="V265" s="18" t="s">
        <v>1020</v>
      </c>
      <c r="W265" s="19">
        <v>45597</v>
      </c>
      <c r="X265" s="20"/>
      <c r="Y265" s="824">
        <v>1</v>
      </c>
      <c r="Z265" s="824">
        <v>1</v>
      </c>
      <c r="AA265" s="824" t="s">
        <v>105</v>
      </c>
      <c r="AB265" s="999" t="s">
        <v>725</v>
      </c>
    </row>
    <row r="266" spans="1:28" s="963" customFormat="1" ht="14.4" x14ac:dyDescent="0.3">
      <c r="A266" s="2" t="s">
        <v>1112</v>
      </c>
      <c r="B266" s="17">
        <v>150124</v>
      </c>
      <c r="C266" s="3">
        <v>8588005814393</v>
      </c>
      <c r="D266" s="85" t="s">
        <v>1113</v>
      </c>
      <c r="E266" s="1385">
        <v>1320</v>
      </c>
      <c r="F266" s="1299">
        <f t="shared" si="46"/>
        <v>1584</v>
      </c>
      <c r="G266" s="774" t="s">
        <v>139</v>
      </c>
      <c r="H266" s="13" t="s">
        <v>139</v>
      </c>
      <c r="I266" s="13" t="s">
        <v>99</v>
      </c>
      <c r="J266" s="13" t="s">
        <v>100</v>
      </c>
      <c r="K266" s="13">
        <v>85161080</v>
      </c>
      <c r="L266" s="13" t="s">
        <v>101</v>
      </c>
      <c r="M266" s="13"/>
      <c r="N266" s="8">
        <v>1670</v>
      </c>
      <c r="O266" s="8">
        <v>750</v>
      </c>
      <c r="P266" s="13"/>
      <c r="Q266" s="14">
        <v>160</v>
      </c>
      <c r="R266" s="14">
        <f t="shared" si="49"/>
        <v>144</v>
      </c>
      <c r="S266" s="15" t="s">
        <v>111</v>
      </c>
      <c r="T266" s="15" t="s">
        <v>114</v>
      </c>
      <c r="U266" s="16" t="s">
        <v>131</v>
      </c>
      <c r="V266" s="18" t="s">
        <v>1020</v>
      </c>
      <c r="W266" s="19">
        <v>45597</v>
      </c>
      <c r="X266" s="20"/>
      <c r="Y266" s="824">
        <v>1</v>
      </c>
      <c r="Z266" s="824">
        <v>1</v>
      </c>
      <c r="AA266" s="824" t="s">
        <v>105</v>
      </c>
      <c r="AB266" s="999" t="s">
        <v>725</v>
      </c>
    </row>
    <row r="267" spans="1:28" s="963" customFormat="1" ht="14.4" x14ac:dyDescent="0.3">
      <c r="A267" s="2" t="s">
        <v>1114</v>
      </c>
      <c r="B267" s="17">
        <v>150125</v>
      </c>
      <c r="C267" s="3">
        <v>8588005814409</v>
      </c>
      <c r="D267" s="85" t="s">
        <v>1115</v>
      </c>
      <c r="E267" s="1385">
        <v>1440</v>
      </c>
      <c r="F267" s="1299">
        <f t="shared" si="46"/>
        <v>1728</v>
      </c>
      <c r="G267" s="774" t="s">
        <v>139</v>
      </c>
      <c r="H267" s="13" t="s">
        <v>139</v>
      </c>
      <c r="I267" s="13" t="s">
        <v>99</v>
      </c>
      <c r="J267" s="13" t="s">
        <v>100</v>
      </c>
      <c r="K267" s="13">
        <v>85161080</v>
      </c>
      <c r="L267" s="13" t="s">
        <v>101</v>
      </c>
      <c r="M267" s="13"/>
      <c r="N267" s="8">
        <v>1890</v>
      </c>
      <c r="O267" s="8">
        <v>750</v>
      </c>
      <c r="P267" s="13"/>
      <c r="Q267" s="14">
        <v>185</v>
      </c>
      <c r="R267" s="14">
        <f t="shared" si="49"/>
        <v>166.5</v>
      </c>
      <c r="S267" s="15" t="s">
        <v>111</v>
      </c>
      <c r="T267" s="15" t="s">
        <v>114</v>
      </c>
      <c r="U267" s="16" t="s">
        <v>131</v>
      </c>
      <c r="V267" s="18" t="s">
        <v>1020</v>
      </c>
      <c r="W267" s="19">
        <v>45597</v>
      </c>
      <c r="X267" s="20"/>
      <c r="Y267" s="824">
        <v>1</v>
      </c>
      <c r="Z267" s="824">
        <v>1</v>
      </c>
      <c r="AA267" s="824" t="s">
        <v>105</v>
      </c>
      <c r="AB267" s="999" t="s">
        <v>725</v>
      </c>
    </row>
    <row r="268" spans="1:28" s="963" customFormat="1" ht="14.4" x14ac:dyDescent="0.3">
      <c r="A268" s="2" t="s">
        <v>1116</v>
      </c>
      <c r="B268" s="17">
        <v>150126</v>
      </c>
      <c r="C268" s="3">
        <v>8588005814416</v>
      </c>
      <c r="D268" s="85" t="s">
        <v>1117</v>
      </c>
      <c r="E268" s="1385">
        <v>2550</v>
      </c>
      <c r="F268" s="1299">
        <f t="shared" si="46"/>
        <v>3060</v>
      </c>
      <c r="G268" s="774" t="s">
        <v>139</v>
      </c>
      <c r="H268" s="13" t="s">
        <v>139</v>
      </c>
      <c r="I268" s="13" t="s">
        <v>99</v>
      </c>
      <c r="J268" s="13" t="s">
        <v>100</v>
      </c>
      <c r="K268" s="13">
        <v>85161080</v>
      </c>
      <c r="L268" s="13" t="s">
        <v>101</v>
      </c>
      <c r="M268" s="13"/>
      <c r="N268" s="8">
        <v>2030</v>
      </c>
      <c r="O268" s="8">
        <v>950</v>
      </c>
      <c r="P268" s="13"/>
      <c r="Q268" s="14">
        <v>263</v>
      </c>
      <c r="R268" s="14">
        <f t="shared" si="49"/>
        <v>236.70000000000002</v>
      </c>
      <c r="S268" s="15" t="s">
        <v>111</v>
      </c>
      <c r="T268" s="15" t="s">
        <v>114</v>
      </c>
      <c r="U268" s="16" t="s">
        <v>131</v>
      </c>
      <c r="V268" s="18" t="s">
        <v>1020</v>
      </c>
      <c r="W268" s="19">
        <v>45597</v>
      </c>
      <c r="X268" s="20"/>
      <c r="Y268" s="824">
        <v>1</v>
      </c>
      <c r="Z268" s="824">
        <v>1</v>
      </c>
      <c r="AA268" s="824" t="s">
        <v>105</v>
      </c>
      <c r="AB268" s="999" t="s">
        <v>725</v>
      </c>
    </row>
    <row r="269" spans="1:28" s="910" customFormat="1" ht="14.4" x14ac:dyDescent="0.3">
      <c r="A269" s="41" t="s">
        <v>1118</v>
      </c>
      <c r="B269" s="1147">
        <v>150127</v>
      </c>
      <c r="C269" s="42">
        <v>8588005814423</v>
      </c>
      <c r="D269" s="425" t="s">
        <v>1119</v>
      </c>
      <c r="E269" s="1388">
        <v>2800</v>
      </c>
      <c r="F269" s="1300">
        <f t="shared" si="46"/>
        <v>3360</v>
      </c>
      <c r="G269" s="1033" t="s">
        <v>139</v>
      </c>
      <c r="H269" s="49" t="s">
        <v>139</v>
      </c>
      <c r="I269" s="49" t="s">
        <v>99</v>
      </c>
      <c r="J269" s="49" t="s">
        <v>100</v>
      </c>
      <c r="K269" s="49">
        <v>85161080</v>
      </c>
      <c r="L269" s="49" t="s">
        <v>101</v>
      </c>
      <c r="M269" s="49"/>
      <c r="N269" s="82">
        <v>2080</v>
      </c>
      <c r="O269" s="82">
        <v>1050</v>
      </c>
      <c r="P269" s="49"/>
      <c r="Q269" s="54">
        <v>315</v>
      </c>
      <c r="R269" s="54">
        <f t="shared" si="49"/>
        <v>283.5</v>
      </c>
      <c r="S269" s="55" t="s">
        <v>111</v>
      </c>
      <c r="T269" s="55" t="s">
        <v>114</v>
      </c>
      <c r="U269" s="56" t="s">
        <v>131</v>
      </c>
      <c r="V269" s="57" t="s">
        <v>1020</v>
      </c>
      <c r="W269" s="50">
        <v>45597</v>
      </c>
      <c r="X269" s="51"/>
      <c r="Y269" s="1196">
        <v>1</v>
      </c>
      <c r="Z269" s="1196">
        <v>1</v>
      </c>
      <c r="AA269" s="1196" t="s">
        <v>105</v>
      </c>
      <c r="AB269" s="1253" t="s">
        <v>725</v>
      </c>
    </row>
    <row r="270" spans="1:28" s="910" customFormat="1" ht="15" thickBot="1" x14ac:dyDescent="0.35">
      <c r="A270" s="41" t="s">
        <v>1120</v>
      </c>
      <c r="B270" s="1147">
        <v>150128</v>
      </c>
      <c r="C270" s="42">
        <v>8588005815451</v>
      </c>
      <c r="D270" s="425" t="s">
        <v>1121</v>
      </c>
      <c r="E270" s="1389">
        <v>3350</v>
      </c>
      <c r="F270" s="1301">
        <f t="shared" si="46"/>
        <v>4020</v>
      </c>
      <c r="G270" s="1033" t="s">
        <v>139</v>
      </c>
      <c r="H270" s="49" t="s">
        <v>139</v>
      </c>
      <c r="I270" s="49" t="s">
        <v>99</v>
      </c>
      <c r="J270" s="49" t="s">
        <v>100</v>
      </c>
      <c r="K270" s="49">
        <v>85161080</v>
      </c>
      <c r="L270" s="49" t="s">
        <v>101</v>
      </c>
      <c r="M270" s="49"/>
      <c r="N270" s="82">
        <v>2370</v>
      </c>
      <c r="O270" s="82">
        <v>1050</v>
      </c>
      <c r="P270" s="49"/>
      <c r="Q270" s="54">
        <v>423</v>
      </c>
      <c r="R270" s="54">
        <f t="shared" si="49"/>
        <v>380.7</v>
      </c>
      <c r="S270" s="55" t="s">
        <v>111</v>
      </c>
      <c r="T270" s="55" t="s">
        <v>114</v>
      </c>
      <c r="U270" s="56" t="s">
        <v>131</v>
      </c>
      <c r="V270" s="57" t="s">
        <v>1020</v>
      </c>
      <c r="W270" s="50">
        <v>45597</v>
      </c>
      <c r="X270" s="51"/>
      <c r="Y270" s="1196">
        <v>1</v>
      </c>
      <c r="Z270" s="1196">
        <v>1</v>
      </c>
      <c r="AA270" s="1196" t="s">
        <v>105</v>
      </c>
      <c r="AB270" s="1253" t="s">
        <v>725</v>
      </c>
    </row>
    <row r="271" spans="1:28" customFormat="1" ht="16.2" thickBot="1" x14ac:dyDescent="0.35">
      <c r="A271" s="39"/>
      <c r="B271" s="28"/>
      <c r="C271" s="38"/>
      <c r="D271" s="1072" t="s">
        <v>1122</v>
      </c>
      <c r="E271" s="1387"/>
      <c r="F271" s="1053">
        <f t="shared" si="46"/>
        <v>0</v>
      </c>
      <c r="G271" s="820"/>
      <c r="H271" s="821"/>
      <c r="I271" s="25"/>
      <c r="J271" s="25"/>
      <c r="K271" s="25"/>
      <c r="L271" s="25"/>
      <c r="M271" s="48"/>
      <c r="N271" s="1117"/>
      <c r="O271" s="1117"/>
      <c r="P271" s="25"/>
      <c r="Q271" s="23"/>
      <c r="R271" s="23"/>
      <c r="S271" s="34"/>
      <c r="T271" s="48"/>
      <c r="U271" s="48"/>
      <c r="V271" s="28"/>
      <c r="W271" s="24"/>
      <c r="X271" s="24"/>
      <c r="Y271" s="822"/>
      <c r="Z271" s="822"/>
      <c r="AA271" s="822"/>
      <c r="AB271" s="822"/>
    </row>
    <row r="272" spans="1:28" s="963" customFormat="1" ht="14.4" x14ac:dyDescent="0.3">
      <c r="A272" s="2" t="s">
        <v>1123</v>
      </c>
      <c r="B272" s="18" t="s">
        <v>1124</v>
      </c>
      <c r="C272" s="1073" t="s">
        <v>1125</v>
      </c>
      <c r="D272" s="1302" t="s">
        <v>1126</v>
      </c>
      <c r="E272" s="1390">
        <v>740</v>
      </c>
      <c r="F272" s="1303">
        <f t="shared" si="46"/>
        <v>888</v>
      </c>
      <c r="G272" s="522" t="s">
        <v>139</v>
      </c>
      <c r="H272" s="13" t="s">
        <v>139</v>
      </c>
      <c r="I272" s="13" t="s">
        <v>99</v>
      </c>
      <c r="J272" s="13" t="s">
        <v>100</v>
      </c>
      <c r="K272" s="13">
        <v>85161080</v>
      </c>
      <c r="L272" s="13" t="s">
        <v>101</v>
      </c>
      <c r="M272" s="3"/>
      <c r="N272" s="1073">
        <v>1210</v>
      </c>
      <c r="O272" s="8">
        <v>560</v>
      </c>
      <c r="P272" s="13"/>
      <c r="Q272" s="14">
        <v>70</v>
      </c>
      <c r="R272" s="14">
        <f>Q272*0.9</f>
        <v>63</v>
      </c>
      <c r="S272" s="15" t="s">
        <v>111</v>
      </c>
      <c r="T272" s="15" t="s">
        <v>114</v>
      </c>
      <c r="U272" s="16" t="s">
        <v>134</v>
      </c>
      <c r="V272" s="18" t="s">
        <v>1020</v>
      </c>
      <c r="W272" s="19">
        <v>45597</v>
      </c>
      <c r="X272" s="20"/>
      <c r="Y272" s="824">
        <v>1</v>
      </c>
      <c r="Z272" s="824">
        <v>1</v>
      </c>
      <c r="AA272" s="824" t="s">
        <v>105</v>
      </c>
      <c r="AB272" s="999" t="s">
        <v>725</v>
      </c>
    </row>
    <row r="273" spans="1:42" s="963" customFormat="1" ht="14.4" x14ac:dyDescent="0.3">
      <c r="A273" s="2" t="s">
        <v>1127</v>
      </c>
      <c r="B273" s="18" t="s">
        <v>1128</v>
      </c>
      <c r="C273" s="1073" t="s">
        <v>1129</v>
      </c>
      <c r="D273" s="1302" t="s">
        <v>1130</v>
      </c>
      <c r="E273" s="1385">
        <v>825</v>
      </c>
      <c r="F273" s="1304">
        <f t="shared" si="46"/>
        <v>990</v>
      </c>
      <c r="G273" s="522" t="s">
        <v>139</v>
      </c>
      <c r="H273" s="13" t="s">
        <v>139</v>
      </c>
      <c r="I273" s="13" t="s">
        <v>99</v>
      </c>
      <c r="J273" s="13" t="s">
        <v>100</v>
      </c>
      <c r="K273" s="13">
        <v>85161080</v>
      </c>
      <c r="L273" s="13" t="s">
        <v>101</v>
      </c>
      <c r="M273" s="3"/>
      <c r="N273" s="1073">
        <v>1460</v>
      </c>
      <c r="O273" s="8">
        <v>560</v>
      </c>
      <c r="P273" s="13"/>
      <c r="Q273" s="14">
        <v>90</v>
      </c>
      <c r="R273" s="14">
        <f>Q273*0.9</f>
        <v>81</v>
      </c>
      <c r="S273" s="15" t="s">
        <v>111</v>
      </c>
      <c r="T273" s="15" t="s">
        <v>114</v>
      </c>
      <c r="U273" s="16" t="s">
        <v>134</v>
      </c>
      <c r="V273" s="18" t="s">
        <v>1020</v>
      </c>
      <c r="W273" s="19">
        <v>45597</v>
      </c>
      <c r="X273" s="20"/>
      <c r="Y273" s="824">
        <v>1</v>
      </c>
      <c r="Z273" s="824">
        <v>1</v>
      </c>
      <c r="AA273" s="824" t="s">
        <v>105</v>
      </c>
      <c r="AB273" s="999" t="s">
        <v>725</v>
      </c>
    </row>
    <row r="274" spans="1:42" s="963" customFormat="1" ht="14.4" x14ac:dyDescent="0.3">
      <c r="A274" s="2" t="s">
        <v>1131</v>
      </c>
      <c r="B274" s="18" t="s">
        <v>1132</v>
      </c>
      <c r="C274" s="1073" t="s">
        <v>1133</v>
      </c>
      <c r="D274" s="1302" t="s">
        <v>1134</v>
      </c>
      <c r="E274" s="1385">
        <v>1350</v>
      </c>
      <c r="F274" s="1304">
        <f t="shared" si="46"/>
        <v>1620</v>
      </c>
      <c r="G274" s="522" t="s">
        <v>139</v>
      </c>
      <c r="H274" s="13" t="s">
        <v>139</v>
      </c>
      <c r="I274" s="13" t="s">
        <v>99</v>
      </c>
      <c r="J274" s="13" t="s">
        <v>100</v>
      </c>
      <c r="K274" s="13">
        <v>85161080</v>
      </c>
      <c r="L274" s="13" t="s">
        <v>101</v>
      </c>
      <c r="M274" s="3"/>
      <c r="N274" s="1073">
        <v>1670</v>
      </c>
      <c r="O274" s="8">
        <v>750</v>
      </c>
      <c r="P274" s="13"/>
      <c r="Q274" s="14">
        <v>165</v>
      </c>
      <c r="R274" s="14">
        <f>Q274*0.9</f>
        <v>148.5</v>
      </c>
      <c r="S274" s="15" t="s">
        <v>111</v>
      </c>
      <c r="T274" s="15" t="s">
        <v>114</v>
      </c>
      <c r="U274" s="16" t="s">
        <v>134</v>
      </c>
      <c r="V274" s="18" t="s">
        <v>1020</v>
      </c>
      <c r="W274" s="19">
        <v>45597</v>
      </c>
      <c r="X274" s="20"/>
      <c r="Y274" s="824">
        <v>1</v>
      </c>
      <c r="Z274" s="824">
        <v>1</v>
      </c>
      <c r="AA274" s="824" t="s">
        <v>105</v>
      </c>
      <c r="AB274" s="999" t="s">
        <v>725</v>
      </c>
    </row>
    <row r="275" spans="1:42" s="963" customFormat="1" ht="15" thickBot="1" x14ac:dyDescent="0.35">
      <c r="A275" s="2" t="s">
        <v>1135</v>
      </c>
      <c r="B275" s="18" t="s">
        <v>1136</v>
      </c>
      <c r="C275" s="1073" t="s">
        <v>1137</v>
      </c>
      <c r="D275" s="1302" t="s">
        <v>1138</v>
      </c>
      <c r="E275" s="1386">
        <v>1450</v>
      </c>
      <c r="F275" s="1305">
        <f t="shared" si="46"/>
        <v>1740</v>
      </c>
      <c r="G275" s="522" t="s">
        <v>139</v>
      </c>
      <c r="H275" s="13" t="s">
        <v>139</v>
      </c>
      <c r="I275" s="13" t="s">
        <v>99</v>
      </c>
      <c r="J275" s="13" t="s">
        <v>100</v>
      </c>
      <c r="K275" s="13">
        <v>85161080</v>
      </c>
      <c r="L275" s="13" t="s">
        <v>101</v>
      </c>
      <c r="M275" s="3"/>
      <c r="N275" s="1073">
        <v>1890</v>
      </c>
      <c r="O275" s="8">
        <v>750</v>
      </c>
      <c r="P275" s="13"/>
      <c r="Q275" s="14">
        <v>190</v>
      </c>
      <c r="R275" s="14">
        <f>Q275*0.9</f>
        <v>171</v>
      </c>
      <c r="S275" s="15" t="s">
        <v>111</v>
      </c>
      <c r="T275" s="15" t="s">
        <v>114</v>
      </c>
      <c r="U275" s="16" t="s">
        <v>134</v>
      </c>
      <c r="V275" s="18" t="s">
        <v>1020</v>
      </c>
      <c r="W275" s="19">
        <v>45597</v>
      </c>
      <c r="X275" s="20"/>
      <c r="Y275" s="824">
        <v>1</v>
      </c>
      <c r="Z275" s="824">
        <v>1</v>
      </c>
      <c r="AA275" s="824" t="s">
        <v>105</v>
      </c>
      <c r="AB275" s="999" t="s">
        <v>725</v>
      </c>
    </row>
    <row r="276" spans="1:42" s="963" customFormat="1" ht="16.2" thickBot="1" x14ac:dyDescent="0.35">
      <c r="A276" s="39"/>
      <c r="B276" s="28"/>
      <c r="C276" s="1074"/>
      <c r="D276" s="1072" t="s">
        <v>1139</v>
      </c>
      <c r="E276" s="1391"/>
      <c r="F276" s="1306">
        <f t="shared" si="46"/>
        <v>0</v>
      </c>
      <c r="G276" s="820"/>
      <c r="H276" s="821"/>
      <c r="I276" s="25"/>
      <c r="J276" s="25"/>
      <c r="K276" s="25"/>
      <c r="L276" s="25"/>
      <c r="M276" s="38"/>
      <c r="N276" s="1074"/>
      <c r="O276" s="1117"/>
      <c r="P276" s="25"/>
      <c r="Q276" s="23"/>
      <c r="R276" s="23"/>
      <c r="S276" s="34"/>
      <c r="T276" s="48"/>
      <c r="U276" s="52"/>
      <c r="V276" s="28"/>
      <c r="W276" s="24"/>
      <c r="X276" s="24"/>
      <c r="Y276" s="822"/>
      <c r="Z276" s="822"/>
      <c r="AA276" s="822"/>
      <c r="AB276" s="822"/>
    </row>
    <row r="277" spans="1:42" s="963" customFormat="1" ht="14.4" x14ac:dyDescent="0.3">
      <c r="A277" s="1302" t="s">
        <v>1140</v>
      </c>
      <c r="B277" s="18" t="s">
        <v>1141</v>
      </c>
      <c r="C277" s="1073" t="s">
        <v>1142</v>
      </c>
      <c r="D277" s="1302" t="s">
        <v>1143</v>
      </c>
      <c r="E277" s="1390">
        <v>1500</v>
      </c>
      <c r="F277" s="1303">
        <f t="shared" si="46"/>
        <v>1800</v>
      </c>
      <c r="G277" s="522" t="s">
        <v>139</v>
      </c>
      <c r="H277" s="13" t="s">
        <v>139</v>
      </c>
      <c r="I277" s="13" t="s">
        <v>99</v>
      </c>
      <c r="J277" s="13" t="s">
        <v>100</v>
      </c>
      <c r="K277" s="13">
        <v>85161080</v>
      </c>
      <c r="L277" s="13" t="s">
        <v>101</v>
      </c>
      <c r="M277" s="3"/>
      <c r="N277" s="1073">
        <v>1580</v>
      </c>
      <c r="O277" s="8">
        <v>660</v>
      </c>
      <c r="P277" s="13"/>
      <c r="Q277" s="14">
        <v>145</v>
      </c>
      <c r="R277" s="14">
        <f>Q277*0.9</f>
        <v>130.5</v>
      </c>
      <c r="S277" s="15" t="s">
        <v>111</v>
      </c>
      <c r="T277" s="15" t="s">
        <v>114</v>
      </c>
      <c r="U277" s="16" t="s">
        <v>134</v>
      </c>
      <c r="V277" s="18" t="s">
        <v>1020</v>
      </c>
      <c r="W277" s="19">
        <v>45597</v>
      </c>
      <c r="X277" s="20"/>
      <c r="Y277" s="824">
        <v>1</v>
      </c>
      <c r="Z277" s="824">
        <v>1</v>
      </c>
      <c r="AA277" s="824" t="s">
        <v>105</v>
      </c>
      <c r="AB277" s="999" t="s">
        <v>725</v>
      </c>
    </row>
    <row r="278" spans="1:42" s="963" customFormat="1" ht="14.4" x14ac:dyDescent="0.3">
      <c r="A278" s="1302" t="s">
        <v>1144</v>
      </c>
      <c r="B278" s="18" t="s">
        <v>1145</v>
      </c>
      <c r="C278" s="1073" t="s">
        <v>1146</v>
      </c>
      <c r="D278" s="1302" t="s">
        <v>1147</v>
      </c>
      <c r="E278" s="1385">
        <v>1880</v>
      </c>
      <c r="F278" s="1304">
        <f t="shared" si="46"/>
        <v>2256</v>
      </c>
      <c r="G278" s="522" t="s">
        <v>139</v>
      </c>
      <c r="H278" s="13" t="s">
        <v>139</v>
      </c>
      <c r="I278" s="13" t="s">
        <v>99</v>
      </c>
      <c r="J278" s="13" t="s">
        <v>100</v>
      </c>
      <c r="K278" s="13">
        <v>85161080</v>
      </c>
      <c r="L278" s="13" t="s">
        <v>101</v>
      </c>
      <c r="M278" s="3"/>
      <c r="N278" s="1073">
        <v>1470</v>
      </c>
      <c r="O278" s="8">
        <v>750</v>
      </c>
      <c r="P278" s="13"/>
      <c r="Q278" s="14">
        <v>198</v>
      </c>
      <c r="R278" s="14">
        <f>Q278*0.9</f>
        <v>178.20000000000002</v>
      </c>
      <c r="S278" s="15" t="s">
        <v>111</v>
      </c>
      <c r="T278" s="15" t="s">
        <v>114</v>
      </c>
      <c r="U278" s="16" t="s">
        <v>134</v>
      </c>
      <c r="V278" s="18" t="s">
        <v>1020</v>
      </c>
      <c r="W278" s="19">
        <v>45597</v>
      </c>
      <c r="X278" s="20"/>
      <c r="Y278" s="824">
        <v>1</v>
      </c>
      <c r="Z278" s="824">
        <v>1</v>
      </c>
      <c r="AA278" s="824" t="s">
        <v>105</v>
      </c>
      <c r="AB278" s="999" t="s">
        <v>725</v>
      </c>
    </row>
    <row r="279" spans="1:42" s="963" customFormat="1" ht="15" thickBot="1" x14ac:dyDescent="0.35">
      <c r="A279" s="1302" t="s">
        <v>1148</v>
      </c>
      <c r="B279" s="18" t="s">
        <v>1149</v>
      </c>
      <c r="C279" s="1073" t="s">
        <v>1150</v>
      </c>
      <c r="D279" s="1302" t="s">
        <v>1151</v>
      </c>
      <c r="E279" s="1386">
        <v>2100</v>
      </c>
      <c r="F279" s="1305">
        <f t="shared" si="46"/>
        <v>2520</v>
      </c>
      <c r="G279" s="522" t="s">
        <v>139</v>
      </c>
      <c r="H279" s="13" t="s">
        <v>139</v>
      </c>
      <c r="I279" s="13" t="s">
        <v>99</v>
      </c>
      <c r="J279" s="13" t="s">
        <v>100</v>
      </c>
      <c r="K279" s="13">
        <v>85161080</v>
      </c>
      <c r="L279" s="13" t="s">
        <v>101</v>
      </c>
      <c r="M279" s="3"/>
      <c r="N279" s="1073">
        <v>1720</v>
      </c>
      <c r="O279" s="8">
        <v>750</v>
      </c>
      <c r="P279" s="13"/>
      <c r="Q279" s="14">
        <v>236</v>
      </c>
      <c r="R279" s="14">
        <f>Q279*0.9</f>
        <v>212.4</v>
      </c>
      <c r="S279" s="15" t="s">
        <v>111</v>
      </c>
      <c r="T279" s="15" t="s">
        <v>114</v>
      </c>
      <c r="U279" s="16" t="s">
        <v>134</v>
      </c>
      <c r="V279" s="18" t="s">
        <v>1020</v>
      </c>
      <c r="W279" s="19">
        <v>45597</v>
      </c>
      <c r="X279" s="20"/>
      <c r="Y279" s="824">
        <v>1</v>
      </c>
      <c r="Z279" s="824">
        <v>1</v>
      </c>
      <c r="AA279" s="824" t="s">
        <v>105</v>
      </c>
      <c r="AB279" s="999" t="s">
        <v>725</v>
      </c>
    </row>
    <row r="280" spans="1:42" s="963" customFormat="1" ht="16.2" thickBot="1" x14ac:dyDescent="0.35">
      <c r="A280" s="39"/>
      <c r="B280" s="28"/>
      <c r="C280" s="1074"/>
      <c r="D280" s="1072" t="s">
        <v>1152</v>
      </c>
      <c r="E280" s="1391"/>
      <c r="F280" s="1306">
        <f t="shared" si="46"/>
        <v>0</v>
      </c>
      <c r="G280" s="820"/>
      <c r="H280" s="821"/>
      <c r="I280" s="25"/>
      <c r="J280" s="25"/>
      <c r="K280" s="25"/>
      <c r="L280" s="25"/>
      <c r="M280" s="48"/>
      <c r="N280" s="1074"/>
      <c r="O280" s="1117"/>
      <c r="P280" s="25"/>
      <c r="Q280" s="23"/>
      <c r="R280" s="23"/>
      <c r="S280" s="34"/>
      <c r="T280" s="48"/>
      <c r="U280" s="52"/>
      <c r="V280" s="28"/>
      <c r="W280" s="24"/>
      <c r="X280" s="24"/>
      <c r="Y280" s="822"/>
      <c r="Z280" s="822"/>
      <c r="AA280" s="822"/>
      <c r="AB280" s="822"/>
    </row>
    <row r="281" spans="1:42" s="963" customFormat="1" ht="14.4" x14ac:dyDescent="0.3">
      <c r="A281" s="1302" t="s">
        <v>1153</v>
      </c>
      <c r="B281" s="18" t="s">
        <v>1154</v>
      </c>
      <c r="C281" s="1073" t="s">
        <v>1155</v>
      </c>
      <c r="D281" s="1302" t="s">
        <v>1156</v>
      </c>
      <c r="E281" s="1390">
        <v>1092.5</v>
      </c>
      <c r="F281" s="1303">
        <f t="shared" si="46"/>
        <v>1311</v>
      </c>
      <c r="G281" s="522" t="s">
        <v>139</v>
      </c>
      <c r="H281" s="13" t="s">
        <v>139</v>
      </c>
      <c r="I281" s="13" t="s">
        <v>99</v>
      </c>
      <c r="J281" s="13" t="s">
        <v>100</v>
      </c>
      <c r="K281" s="13">
        <v>85161080</v>
      </c>
      <c r="L281" s="13" t="s">
        <v>101</v>
      </c>
      <c r="M281" s="13"/>
      <c r="N281" s="1073">
        <v>1801</v>
      </c>
      <c r="O281" s="8">
        <v>610</v>
      </c>
      <c r="P281" s="13"/>
      <c r="Q281" s="14">
        <v>131</v>
      </c>
      <c r="R281" s="14">
        <f>Q281*0.9</f>
        <v>117.9</v>
      </c>
      <c r="S281" s="15" t="s">
        <v>111</v>
      </c>
      <c r="T281" s="15" t="s">
        <v>114</v>
      </c>
      <c r="U281" s="16" t="s">
        <v>134</v>
      </c>
      <c r="V281" s="18" t="s">
        <v>1020</v>
      </c>
      <c r="W281" s="19">
        <v>45597</v>
      </c>
      <c r="X281" s="20"/>
      <c r="Y281" s="824">
        <v>1</v>
      </c>
      <c r="Z281" s="824">
        <v>1</v>
      </c>
      <c r="AA281" s="824" t="s">
        <v>105</v>
      </c>
      <c r="AB281" s="999" t="s">
        <v>725</v>
      </c>
    </row>
    <row r="282" spans="1:42" s="963" customFormat="1" ht="14.4" x14ac:dyDescent="0.3">
      <c r="A282" s="1302" t="s">
        <v>1157</v>
      </c>
      <c r="B282" s="18" t="s">
        <v>1158</v>
      </c>
      <c r="C282" s="1073" t="s">
        <v>1159</v>
      </c>
      <c r="D282" s="1302" t="s">
        <v>1160</v>
      </c>
      <c r="E282" s="1385">
        <v>1370</v>
      </c>
      <c r="F282" s="1304">
        <f t="shared" si="46"/>
        <v>1644</v>
      </c>
      <c r="G282" s="522" t="s">
        <v>139</v>
      </c>
      <c r="H282" s="13" t="s">
        <v>139</v>
      </c>
      <c r="I282" s="13" t="s">
        <v>99</v>
      </c>
      <c r="J282" s="13" t="s">
        <v>100</v>
      </c>
      <c r="K282" s="13">
        <v>85161080</v>
      </c>
      <c r="L282" s="13" t="s">
        <v>101</v>
      </c>
      <c r="M282" s="13"/>
      <c r="N282" s="1073">
        <v>1811</v>
      </c>
      <c r="O282" s="8">
        <v>710</v>
      </c>
      <c r="P282" s="13"/>
      <c r="Q282" s="14">
        <v>175</v>
      </c>
      <c r="R282" s="14">
        <f>Q282*0.9</f>
        <v>157.5</v>
      </c>
      <c r="S282" s="15" t="s">
        <v>111</v>
      </c>
      <c r="T282" s="15" t="s">
        <v>114</v>
      </c>
      <c r="U282" s="16" t="s">
        <v>134</v>
      </c>
      <c r="V282" s="18" t="s">
        <v>1020</v>
      </c>
      <c r="W282" s="19">
        <v>45597</v>
      </c>
      <c r="X282" s="20"/>
      <c r="Y282" s="824">
        <v>1</v>
      </c>
      <c r="Z282" s="824">
        <v>1</v>
      </c>
      <c r="AA282" s="824" t="s">
        <v>105</v>
      </c>
      <c r="AB282" s="999" t="s">
        <v>725</v>
      </c>
    </row>
    <row r="283" spans="1:42" s="963" customFormat="1" ht="15" thickBot="1" x14ac:dyDescent="0.35">
      <c r="A283" s="1302" t="s">
        <v>1161</v>
      </c>
      <c r="B283" s="18" t="s">
        <v>1162</v>
      </c>
      <c r="C283" s="1073" t="s">
        <v>1163</v>
      </c>
      <c r="D283" s="1302" t="s">
        <v>1164</v>
      </c>
      <c r="E283" s="1386">
        <v>1520</v>
      </c>
      <c r="F283" s="1305">
        <f t="shared" si="46"/>
        <v>1824</v>
      </c>
      <c r="G283" s="522" t="s">
        <v>139</v>
      </c>
      <c r="H283" s="13" t="s">
        <v>139</v>
      </c>
      <c r="I283" s="13" t="s">
        <v>99</v>
      </c>
      <c r="J283" s="13" t="s">
        <v>100</v>
      </c>
      <c r="K283" s="13">
        <v>85161080</v>
      </c>
      <c r="L283" s="13" t="s">
        <v>101</v>
      </c>
      <c r="M283" s="13"/>
      <c r="N283" s="1073">
        <v>2023</v>
      </c>
      <c r="O283" s="8">
        <v>750</v>
      </c>
      <c r="P283" s="13"/>
      <c r="Q283" s="14">
        <v>196</v>
      </c>
      <c r="R283" s="14">
        <f>Q283*0.9</f>
        <v>176.4</v>
      </c>
      <c r="S283" s="15" t="s">
        <v>111</v>
      </c>
      <c r="T283" s="15" t="s">
        <v>114</v>
      </c>
      <c r="U283" s="16" t="s">
        <v>134</v>
      </c>
      <c r="V283" s="18" t="s">
        <v>1020</v>
      </c>
      <c r="W283" s="19">
        <v>45597</v>
      </c>
      <c r="X283" s="20"/>
      <c r="Y283" s="824">
        <v>1</v>
      </c>
      <c r="Z283" s="824">
        <v>1</v>
      </c>
      <c r="AA283" s="824" t="s">
        <v>105</v>
      </c>
      <c r="AB283" s="999" t="s">
        <v>725</v>
      </c>
    </row>
    <row r="284" spans="1:42" customFormat="1" ht="16.2" thickBot="1" x14ac:dyDescent="0.35">
      <c r="A284" s="39"/>
      <c r="B284" s="28"/>
      <c r="C284" s="1074"/>
      <c r="D284" s="1072" t="s">
        <v>1167</v>
      </c>
      <c r="E284" s="1387"/>
      <c r="F284" s="1053">
        <f t="shared" ref="F284" si="52">E284*1.2</f>
        <v>0</v>
      </c>
      <c r="G284" s="820"/>
      <c r="H284" s="821"/>
      <c r="I284" s="25"/>
      <c r="J284" s="25"/>
      <c r="K284" s="25"/>
      <c r="L284" s="25"/>
      <c r="M284" s="48"/>
      <c r="N284" s="1117"/>
      <c r="O284" s="1117"/>
      <c r="P284" s="25"/>
      <c r="Q284" s="23"/>
      <c r="R284" s="23"/>
      <c r="S284" s="34"/>
      <c r="T284" s="48"/>
      <c r="U284" s="52"/>
      <c r="V284" s="28"/>
      <c r="W284" s="24"/>
      <c r="X284" s="24"/>
      <c r="Y284" s="822"/>
      <c r="Z284" s="822"/>
      <c r="AA284" s="822"/>
      <c r="AB284" s="822"/>
    </row>
    <row r="285" spans="1:42" s="96" customFormat="1" ht="14.4" thickBot="1" x14ac:dyDescent="0.3">
      <c r="A285" s="35" t="s">
        <v>1166</v>
      </c>
      <c r="B285" s="492">
        <v>151126</v>
      </c>
      <c r="C285" s="1393">
        <v>8588005821995</v>
      </c>
      <c r="D285" s="648" t="s">
        <v>1168</v>
      </c>
      <c r="E285" s="1392">
        <v>1720</v>
      </c>
      <c r="F285" s="282">
        <f t="shared" ref="F285" si="53">E285*1.2</f>
        <v>2064</v>
      </c>
      <c r="G285" s="522" t="s">
        <v>139</v>
      </c>
      <c r="H285" s="13" t="s">
        <v>139</v>
      </c>
      <c r="I285" s="13" t="s">
        <v>99</v>
      </c>
      <c r="J285" s="13" t="s">
        <v>417</v>
      </c>
      <c r="K285" s="13">
        <v>84191900</v>
      </c>
      <c r="L285" s="13" t="s">
        <v>101</v>
      </c>
      <c r="M285" s="758"/>
      <c r="N285" s="72">
        <v>1910</v>
      </c>
      <c r="O285" s="1231">
        <v>650</v>
      </c>
      <c r="P285" s="1232">
        <v>4.2699999999999996</v>
      </c>
      <c r="Q285" s="14">
        <f>215*1.1</f>
        <v>236.50000000000003</v>
      </c>
      <c r="R285" s="75">
        <v>215</v>
      </c>
      <c r="S285" s="101" t="s">
        <v>111</v>
      </c>
      <c r="T285" s="36" t="s">
        <v>114</v>
      </c>
      <c r="U285" s="917" t="s">
        <v>134</v>
      </c>
      <c r="V285" s="523" t="s">
        <v>1020</v>
      </c>
      <c r="W285" s="19">
        <v>45597</v>
      </c>
      <c r="X285" s="20"/>
      <c r="Y285" s="13">
        <v>1</v>
      </c>
      <c r="Z285" s="13">
        <v>1</v>
      </c>
      <c r="AA285" s="13" t="s">
        <v>105</v>
      </c>
      <c r="AB285" s="1233" t="s">
        <v>725</v>
      </c>
    </row>
    <row r="286" spans="1:42" s="167" customFormat="1" ht="30" customHeight="1" thickBot="1" x14ac:dyDescent="0.3">
      <c r="A286" s="164"/>
      <c r="B286" s="906"/>
      <c r="C286" s="906"/>
      <c r="D286" s="687" t="s">
        <v>1194</v>
      </c>
      <c r="E286" s="1099"/>
      <c r="F286" s="1100"/>
      <c r="G286" s="1101"/>
      <c r="H286" s="1101"/>
      <c r="I286" s="165"/>
      <c r="J286" s="165"/>
      <c r="K286" s="419"/>
      <c r="L286" s="165"/>
      <c r="M286" s="419"/>
      <c r="N286" s="419"/>
      <c r="O286" s="419"/>
      <c r="P286" s="165"/>
      <c r="Q286" s="165"/>
      <c r="R286" s="165"/>
      <c r="S286" s="165"/>
      <c r="T286" s="165"/>
      <c r="U286" s="165"/>
      <c r="V286" s="165"/>
      <c r="W286" s="165"/>
      <c r="X286" s="165"/>
      <c r="Y286" s="165"/>
      <c r="Z286" s="165"/>
      <c r="AA286" s="165"/>
      <c r="AB286" s="166"/>
      <c r="AC286" s="84"/>
      <c r="AD286" s="84"/>
      <c r="AE286" s="84"/>
      <c r="AF286" s="84"/>
      <c r="AG286" s="84"/>
      <c r="AH286" s="84"/>
      <c r="AI286" s="84"/>
      <c r="AJ286" s="84"/>
      <c r="AK286" s="84"/>
      <c r="AL286" s="84"/>
      <c r="AM286" s="84"/>
      <c r="AN286" s="84"/>
      <c r="AO286" s="84"/>
      <c r="AP286" s="84"/>
    </row>
    <row r="287" spans="1:42" s="167" customFormat="1" ht="14.4" thickBot="1" x14ac:dyDescent="0.3">
      <c r="A287" s="168"/>
      <c r="B287" s="176"/>
      <c r="C287" s="170"/>
      <c r="D287" s="169" t="s">
        <v>140</v>
      </c>
      <c r="E287" s="444"/>
      <c r="F287" s="445"/>
      <c r="G287" s="171"/>
      <c r="H287" s="393"/>
      <c r="I287" s="172"/>
      <c r="J287" s="172"/>
      <c r="K287" s="172"/>
      <c r="L287" s="172"/>
      <c r="M287" s="173"/>
      <c r="N287" s="1135"/>
      <c r="O287" s="1135"/>
      <c r="P287" s="173"/>
      <c r="Q287" s="174"/>
      <c r="R287" s="174"/>
      <c r="S287" s="173"/>
      <c r="T287" s="173"/>
      <c r="U287" s="175"/>
      <c r="V287" s="176"/>
      <c r="W287" s="177"/>
      <c r="X287" s="177"/>
      <c r="Y287" s="173"/>
      <c r="Z287" s="173"/>
      <c r="AA287" s="173"/>
      <c r="AB287" s="726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84"/>
      <c r="AO287" s="84"/>
      <c r="AP287" s="84"/>
    </row>
    <row r="288" spans="1:42" s="107" customFormat="1" x14ac:dyDescent="0.25">
      <c r="A288" s="2" t="s">
        <v>141</v>
      </c>
      <c r="B288" s="18">
        <v>100500</v>
      </c>
      <c r="C288" s="3">
        <v>3800035767995</v>
      </c>
      <c r="D288" s="85" t="s">
        <v>142</v>
      </c>
      <c r="E288" s="375">
        <v>95</v>
      </c>
      <c r="F288" s="270">
        <f>E288*1.2</f>
        <v>114</v>
      </c>
      <c r="G288" s="314" t="s">
        <v>98</v>
      </c>
      <c r="H288" s="29">
        <v>0.27</v>
      </c>
      <c r="I288" s="13" t="s">
        <v>99</v>
      </c>
      <c r="J288" s="13" t="s">
        <v>100</v>
      </c>
      <c r="K288" s="13">
        <v>85161011</v>
      </c>
      <c r="L288" s="13" t="s">
        <v>101</v>
      </c>
      <c r="M288" s="13">
        <v>85</v>
      </c>
      <c r="N288" s="8">
        <v>232</v>
      </c>
      <c r="O288" s="8">
        <v>145</v>
      </c>
      <c r="P288" s="13"/>
      <c r="Q288" s="14">
        <v>1.8</v>
      </c>
      <c r="R288" s="14">
        <f>Q288*0.9</f>
        <v>1.62</v>
      </c>
      <c r="S288" s="62" t="s">
        <v>102</v>
      </c>
      <c r="T288" s="15"/>
      <c r="U288" s="16" t="s">
        <v>103</v>
      </c>
      <c r="V288" s="18" t="s">
        <v>188</v>
      </c>
      <c r="W288" s="19">
        <v>45597</v>
      </c>
      <c r="X288" s="20"/>
      <c r="Y288" s="13">
        <v>1</v>
      </c>
      <c r="Z288" s="13">
        <v>1</v>
      </c>
      <c r="AA288" s="13" t="s">
        <v>105</v>
      </c>
      <c r="AB288" s="718" t="s">
        <v>725</v>
      </c>
    </row>
    <row r="289" spans="1:42" s="107" customFormat="1" x14ac:dyDescent="0.25">
      <c r="A289" s="2" t="s">
        <v>143</v>
      </c>
      <c r="B289" s="18">
        <v>100502</v>
      </c>
      <c r="C289" s="3">
        <v>3800035768015</v>
      </c>
      <c r="D289" s="85" t="s">
        <v>144</v>
      </c>
      <c r="E289" s="376">
        <v>101</v>
      </c>
      <c r="F289" s="271">
        <f t="shared" ref="F289:F322" si="54">E289*1.2</f>
        <v>121.19999999999999</v>
      </c>
      <c r="G289" s="303" t="s">
        <v>98</v>
      </c>
      <c r="H289" s="29">
        <v>0.27</v>
      </c>
      <c r="I289" s="13" t="s">
        <v>99</v>
      </c>
      <c r="J289" s="13" t="s">
        <v>100</v>
      </c>
      <c r="K289" s="13">
        <v>85161011</v>
      </c>
      <c r="L289" s="13" t="s">
        <v>101</v>
      </c>
      <c r="M289" s="13">
        <v>85</v>
      </c>
      <c r="N289" s="8">
        <v>232</v>
      </c>
      <c r="O289" s="8">
        <v>145</v>
      </c>
      <c r="P289" s="13"/>
      <c r="Q289" s="14">
        <v>2</v>
      </c>
      <c r="R289" s="14">
        <f>Q289*0.9</f>
        <v>1.8</v>
      </c>
      <c r="S289" s="15" t="s">
        <v>102</v>
      </c>
      <c r="T289" s="15"/>
      <c r="U289" s="16" t="s">
        <v>103</v>
      </c>
      <c r="V289" s="18" t="s">
        <v>188</v>
      </c>
      <c r="W289" s="19">
        <v>45597</v>
      </c>
      <c r="X289" s="20"/>
      <c r="Y289" s="13">
        <v>1</v>
      </c>
      <c r="Z289" s="13">
        <v>1</v>
      </c>
      <c r="AA289" s="13" t="s">
        <v>105</v>
      </c>
      <c r="AB289" s="718" t="s">
        <v>725</v>
      </c>
    </row>
    <row r="290" spans="1:42" s="107" customFormat="1" ht="14.4" thickBot="1" x14ac:dyDescent="0.3">
      <c r="A290" s="2" t="s">
        <v>145</v>
      </c>
      <c r="B290" s="18">
        <v>100501</v>
      </c>
      <c r="C290" s="3">
        <v>3800035768183</v>
      </c>
      <c r="D290" s="85" t="s">
        <v>146</v>
      </c>
      <c r="E290" s="377">
        <v>105</v>
      </c>
      <c r="F290" s="272">
        <f t="shared" si="54"/>
        <v>126</v>
      </c>
      <c r="G290" s="315" t="s">
        <v>98</v>
      </c>
      <c r="H290" s="29">
        <v>0.27</v>
      </c>
      <c r="I290" s="13" t="s">
        <v>99</v>
      </c>
      <c r="J290" s="13" t="s">
        <v>100</v>
      </c>
      <c r="K290" s="13">
        <v>85161011</v>
      </c>
      <c r="L290" s="13" t="s">
        <v>101</v>
      </c>
      <c r="M290" s="13">
        <v>85</v>
      </c>
      <c r="N290" s="8">
        <v>232</v>
      </c>
      <c r="O290" s="8">
        <v>145</v>
      </c>
      <c r="P290" s="13"/>
      <c r="Q290" s="14">
        <v>2</v>
      </c>
      <c r="R290" s="14">
        <f>Q290*0.9</f>
        <v>1.8</v>
      </c>
      <c r="S290" s="15" t="s">
        <v>102</v>
      </c>
      <c r="T290" s="15"/>
      <c r="U290" s="16" t="s">
        <v>103</v>
      </c>
      <c r="V290" s="18" t="s">
        <v>188</v>
      </c>
      <c r="W290" s="19">
        <v>45597</v>
      </c>
      <c r="X290" s="20"/>
      <c r="Y290" s="13">
        <v>1</v>
      </c>
      <c r="Z290" s="13">
        <v>1</v>
      </c>
      <c r="AA290" s="13" t="s">
        <v>105</v>
      </c>
      <c r="AB290" s="718" t="s">
        <v>725</v>
      </c>
    </row>
    <row r="291" spans="1:42" s="167" customFormat="1" ht="14.4" thickBot="1" x14ac:dyDescent="0.3">
      <c r="A291" s="178"/>
      <c r="B291" s="186"/>
      <c r="C291" s="180"/>
      <c r="D291" s="179" t="s">
        <v>147</v>
      </c>
      <c r="E291" s="446"/>
      <c r="F291" s="447">
        <f t="shared" si="54"/>
        <v>0</v>
      </c>
      <c r="G291" s="181"/>
      <c r="H291" s="394"/>
      <c r="I291" s="182"/>
      <c r="J291" s="182"/>
      <c r="K291" s="182"/>
      <c r="L291" s="182"/>
      <c r="M291" s="183"/>
      <c r="N291" s="1136"/>
      <c r="O291" s="1136"/>
      <c r="P291" s="183"/>
      <c r="Q291" s="184"/>
      <c r="R291" s="184"/>
      <c r="S291" s="183"/>
      <c r="T291" s="183"/>
      <c r="U291" s="185"/>
      <c r="V291" s="186"/>
      <c r="W291" s="187"/>
      <c r="X291" s="187"/>
      <c r="Y291" s="183"/>
      <c r="Z291" s="183"/>
      <c r="AA291" s="183"/>
      <c r="AB291" s="727"/>
      <c r="AC291" s="84"/>
      <c r="AD291" s="84"/>
      <c r="AE291" s="84"/>
      <c r="AF291" s="84"/>
      <c r="AG291" s="84"/>
      <c r="AH291" s="84"/>
      <c r="AI291" s="84"/>
      <c r="AJ291" s="84"/>
      <c r="AK291" s="84"/>
      <c r="AL291" s="84"/>
      <c r="AM291" s="84"/>
      <c r="AN291" s="84"/>
      <c r="AO291" s="84"/>
      <c r="AP291" s="84"/>
    </row>
    <row r="292" spans="1:42" s="107" customFormat="1" x14ac:dyDescent="0.25">
      <c r="A292" s="2" t="s">
        <v>148</v>
      </c>
      <c r="B292" s="18">
        <v>100503</v>
      </c>
      <c r="C292" s="3">
        <v>3800035768008</v>
      </c>
      <c r="D292" s="85" t="s">
        <v>149</v>
      </c>
      <c r="E292" s="375">
        <v>100</v>
      </c>
      <c r="F292" s="270">
        <f t="shared" si="54"/>
        <v>120</v>
      </c>
      <c r="G292" s="314" t="s">
        <v>98</v>
      </c>
      <c r="H292" s="29">
        <v>0.27</v>
      </c>
      <c r="I292" s="13" t="s">
        <v>99</v>
      </c>
      <c r="J292" s="13" t="s">
        <v>100</v>
      </c>
      <c r="K292" s="13">
        <v>85161011</v>
      </c>
      <c r="L292" s="13" t="s">
        <v>101</v>
      </c>
      <c r="M292" s="13">
        <v>85</v>
      </c>
      <c r="N292" s="8">
        <v>232</v>
      </c>
      <c r="O292" s="8">
        <v>145</v>
      </c>
      <c r="P292" s="13"/>
      <c r="Q292" s="14">
        <v>2</v>
      </c>
      <c r="R292" s="14">
        <f>Q292*0.9</f>
        <v>1.8</v>
      </c>
      <c r="S292" s="15" t="s">
        <v>102</v>
      </c>
      <c r="T292" s="15"/>
      <c r="U292" s="16" t="s">
        <v>103</v>
      </c>
      <c r="V292" s="18" t="s">
        <v>188</v>
      </c>
      <c r="W292" s="19">
        <v>45597</v>
      </c>
      <c r="X292" s="20"/>
      <c r="Y292" s="13">
        <v>1</v>
      </c>
      <c r="Z292" s="13">
        <v>1</v>
      </c>
      <c r="AA292" s="13" t="s">
        <v>105</v>
      </c>
      <c r="AB292" s="718" t="s">
        <v>725</v>
      </c>
    </row>
    <row r="293" spans="1:42" s="107" customFormat="1" x14ac:dyDescent="0.25">
      <c r="A293" s="2" t="s">
        <v>150</v>
      </c>
      <c r="B293" s="18">
        <v>100505</v>
      </c>
      <c r="C293" s="3">
        <v>3800035768022</v>
      </c>
      <c r="D293" s="85" t="s">
        <v>151</v>
      </c>
      <c r="E293" s="376">
        <v>110</v>
      </c>
      <c r="F293" s="271">
        <f t="shared" si="54"/>
        <v>132</v>
      </c>
      <c r="G293" s="303" t="s">
        <v>98</v>
      </c>
      <c r="H293" s="29">
        <v>0.27</v>
      </c>
      <c r="I293" s="13" t="s">
        <v>99</v>
      </c>
      <c r="J293" s="13" t="s">
        <v>100</v>
      </c>
      <c r="K293" s="13">
        <v>85161011</v>
      </c>
      <c r="L293" s="13" t="s">
        <v>101</v>
      </c>
      <c r="M293" s="13">
        <v>85</v>
      </c>
      <c r="N293" s="8">
        <v>232</v>
      </c>
      <c r="O293" s="8">
        <v>145</v>
      </c>
      <c r="P293" s="13"/>
      <c r="Q293" s="14">
        <v>2.2000000000000002</v>
      </c>
      <c r="R293" s="14">
        <f>Q293*0.9</f>
        <v>1.9800000000000002</v>
      </c>
      <c r="S293" s="15" t="s">
        <v>102</v>
      </c>
      <c r="T293" s="15"/>
      <c r="U293" s="16" t="s">
        <v>103</v>
      </c>
      <c r="V293" s="18" t="s">
        <v>188</v>
      </c>
      <c r="W293" s="19">
        <v>45597</v>
      </c>
      <c r="X293" s="20"/>
      <c r="Y293" s="13">
        <v>1</v>
      </c>
      <c r="Z293" s="13">
        <v>1</v>
      </c>
      <c r="AA293" s="13" t="s">
        <v>105</v>
      </c>
      <c r="AB293" s="718" t="s">
        <v>725</v>
      </c>
    </row>
    <row r="294" spans="1:42" s="107" customFormat="1" ht="14.4" thickBot="1" x14ac:dyDescent="0.3">
      <c r="A294" s="2" t="s">
        <v>152</v>
      </c>
      <c r="B294" s="18">
        <v>100504</v>
      </c>
      <c r="C294" s="3">
        <v>3800035768213</v>
      </c>
      <c r="D294" s="85" t="s">
        <v>153</v>
      </c>
      <c r="E294" s="377">
        <v>115</v>
      </c>
      <c r="F294" s="272">
        <f t="shared" si="54"/>
        <v>138</v>
      </c>
      <c r="G294" s="315" t="s">
        <v>98</v>
      </c>
      <c r="H294" s="29">
        <v>0.27</v>
      </c>
      <c r="I294" s="13" t="s">
        <v>99</v>
      </c>
      <c r="J294" s="13" t="s">
        <v>100</v>
      </c>
      <c r="K294" s="13">
        <v>85161011</v>
      </c>
      <c r="L294" s="13" t="s">
        <v>101</v>
      </c>
      <c r="M294" s="13">
        <v>85</v>
      </c>
      <c r="N294" s="8">
        <v>232</v>
      </c>
      <c r="O294" s="8">
        <v>145</v>
      </c>
      <c r="P294" s="13"/>
      <c r="Q294" s="14">
        <v>2.2000000000000002</v>
      </c>
      <c r="R294" s="14">
        <f>Q294*0.9</f>
        <v>1.9800000000000002</v>
      </c>
      <c r="S294" s="15" t="s">
        <v>102</v>
      </c>
      <c r="T294" s="15"/>
      <c r="U294" s="16" t="s">
        <v>103</v>
      </c>
      <c r="V294" s="18" t="s">
        <v>188</v>
      </c>
      <c r="W294" s="19">
        <v>45597</v>
      </c>
      <c r="X294" s="20"/>
      <c r="Y294" s="13">
        <v>1</v>
      </c>
      <c r="Z294" s="13">
        <v>1</v>
      </c>
      <c r="AA294" s="13" t="s">
        <v>105</v>
      </c>
      <c r="AB294" s="718" t="s">
        <v>725</v>
      </c>
    </row>
    <row r="295" spans="1:42" s="167" customFormat="1" ht="14.4" thickBot="1" x14ac:dyDescent="0.3">
      <c r="A295" s="178"/>
      <c r="B295" s="186"/>
      <c r="C295" s="180"/>
      <c r="D295" s="179" t="s">
        <v>154</v>
      </c>
      <c r="E295" s="446"/>
      <c r="F295" s="447">
        <f t="shared" si="54"/>
        <v>0</v>
      </c>
      <c r="G295" s="181"/>
      <c r="H295" s="394"/>
      <c r="I295" s="182"/>
      <c r="J295" s="182"/>
      <c r="K295" s="182"/>
      <c r="L295" s="182"/>
      <c r="M295" s="183"/>
      <c r="N295" s="1136"/>
      <c r="O295" s="1136"/>
      <c r="P295" s="183"/>
      <c r="Q295" s="184"/>
      <c r="R295" s="184"/>
      <c r="S295" s="183"/>
      <c r="T295" s="183"/>
      <c r="U295" s="185"/>
      <c r="V295" s="186"/>
      <c r="W295" s="187"/>
      <c r="X295" s="187"/>
      <c r="Y295" s="183"/>
      <c r="Z295" s="183"/>
      <c r="AA295" s="183"/>
      <c r="AB295" s="727"/>
      <c r="AC295" s="84"/>
      <c r="AD295" s="84"/>
      <c r="AE295" s="84"/>
      <c r="AF295" s="84"/>
      <c r="AG295" s="84"/>
      <c r="AH295" s="84"/>
      <c r="AI295" s="84"/>
      <c r="AJ295" s="84"/>
      <c r="AK295" s="84"/>
      <c r="AL295" s="84"/>
      <c r="AM295" s="84"/>
      <c r="AN295" s="84"/>
      <c r="AO295" s="84"/>
      <c r="AP295" s="84"/>
    </row>
    <row r="296" spans="1:42" s="107" customFormat="1" x14ac:dyDescent="0.25">
      <c r="A296" s="2" t="s">
        <v>155</v>
      </c>
      <c r="B296" s="18">
        <v>100000</v>
      </c>
      <c r="C296" s="3">
        <v>8591565106006</v>
      </c>
      <c r="D296" s="85" t="s">
        <v>156</v>
      </c>
      <c r="E296" s="375">
        <v>140</v>
      </c>
      <c r="F296" s="270">
        <f t="shared" si="54"/>
        <v>168</v>
      </c>
      <c r="G296" s="314" t="s">
        <v>98</v>
      </c>
      <c r="H296" s="29">
        <v>0.27</v>
      </c>
      <c r="I296" s="13" t="s">
        <v>99</v>
      </c>
      <c r="J296" s="13" t="s">
        <v>100</v>
      </c>
      <c r="K296" s="13">
        <v>85161011</v>
      </c>
      <c r="L296" s="13" t="s">
        <v>106</v>
      </c>
      <c r="M296" s="13">
        <v>65</v>
      </c>
      <c r="N296" s="8">
        <v>200</v>
      </c>
      <c r="O296" s="8">
        <v>136</v>
      </c>
      <c r="P296" s="13"/>
      <c r="Q296" s="14">
        <v>1.5</v>
      </c>
      <c r="R296" s="14">
        <f>Q296*0.9</f>
        <v>1.35</v>
      </c>
      <c r="S296" s="15" t="s">
        <v>102</v>
      </c>
      <c r="T296" s="15"/>
      <c r="U296" s="16" t="s">
        <v>103</v>
      </c>
      <c r="V296" s="18" t="s">
        <v>188</v>
      </c>
      <c r="W296" s="19">
        <v>45597</v>
      </c>
      <c r="X296" s="20"/>
      <c r="Y296" s="13">
        <v>1</v>
      </c>
      <c r="Z296" s="13">
        <v>1</v>
      </c>
      <c r="AA296" s="13" t="s">
        <v>105</v>
      </c>
      <c r="AB296" s="718" t="s">
        <v>725</v>
      </c>
    </row>
    <row r="297" spans="1:42" s="107" customFormat="1" x14ac:dyDescent="0.25">
      <c r="A297" s="2" t="s">
        <v>157</v>
      </c>
      <c r="B297" s="18">
        <v>100001</v>
      </c>
      <c r="C297" s="3">
        <v>8591565106105</v>
      </c>
      <c r="D297" s="85" t="s">
        <v>158</v>
      </c>
      <c r="E297" s="376">
        <v>150</v>
      </c>
      <c r="F297" s="271">
        <f t="shared" si="54"/>
        <v>180</v>
      </c>
      <c r="G297" s="303" t="s">
        <v>98</v>
      </c>
      <c r="H297" s="29">
        <v>0.27</v>
      </c>
      <c r="I297" s="13" t="s">
        <v>99</v>
      </c>
      <c r="J297" s="13" t="s">
        <v>100</v>
      </c>
      <c r="K297" s="13">
        <v>85161011</v>
      </c>
      <c r="L297" s="13" t="s">
        <v>106</v>
      </c>
      <c r="M297" s="13">
        <v>65</v>
      </c>
      <c r="N297" s="8">
        <v>200</v>
      </c>
      <c r="O297" s="8">
        <v>136</v>
      </c>
      <c r="P297" s="13"/>
      <c r="Q297" s="14">
        <v>1.5</v>
      </c>
      <c r="R297" s="14">
        <f>Q297*0.9</f>
        <v>1.35</v>
      </c>
      <c r="S297" s="15" t="s">
        <v>102</v>
      </c>
      <c r="T297" s="15"/>
      <c r="U297" s="16" t="s">
        <v>103</v>
      </c>
      <c r="V297" s="18" t="s">
        <v>188</v>
      </c>
      <c r="W297" s="19">
        <v>45597</v>
      </c>
      <c r="X297" s="20"/>
      <c r="Y297" s="13">
        <v>1</v>
      </c>
      <c r="Z297" s="13">
        <v>1</v>
      </c>
      <c r="AA297" s="13" t="s">
        <v>105</v>
      </c>
      <c r="AB297" s="718" t="s">
        <v>725</v>
      </c>
    </row>
    <row r="298" spans="1:42" s="107" customFormat="1" ht="14.4" thickBot="1" x14ac:dyDescent="0.3">
      <c r="A298" s="2" t="s">
        <v>159</v>
      </c>
      <c r="B298" s="18">
        <v>100002</v>
      </c>
      <c r="C298" s="3">
        <v>8591565106204</v>
      </c>
      <c r="D298" s="85" t="s">
        <v>160</v>
      </c>
      <c r="E298" s="377">
        <v>160</v>
      </c>
      <c r="F298" s="272">
        <f t="shared" si="54"/>
        <v>192</v>
      </c>
      <c r="G298" s="315" t="s">
        <v>98</v>
      </c>
      <c r="H298" s="29">
        <v>0.27</v>
      </c>
      <c r="I298" s="13" t="s">
        <v>99</v>
      </c>
      <c r="J298" s="13" t="s">
        <v>100</v>
      </c>
      <c r="K298" s="13">
        <v>85161011</v>
      </c>
      <c r="L298" s="13" t="s">
        <v>106</v>
      </c>
      <c r="M298" s="13">
        <v>65</v>
      </c>
      <c r="N298" s="8">
        <v>200</v>
      </c>
      <c r="O298" s="8">
        <v>136</v>
      </c>
      <c r="P298" s="13"/>
      <c r="Q298" s="14">
        <v>1.5</v>
      </c>
      <c r="R298" s="14">
        <f>Q298*0.9</f>
        <v>1.35</v>
      </c>
      <c r="S298" s="15" t="s">
        <v>102</v>
      </c>
      <c r="T298" s="15"/>
      <c r="U298" s="16" t="s">
        <v>103</v>
      </c>
      <c r="V298" s="18" t="s">
        <v>188</v>
      </c>
      <c r="W298" s="19">
        <v>45597</v>
      </c>
      <c r="X298" s="20"/>
      <c r="Y298" s="13">
        <v>1</v>
      </c>
      <c r="Z298" s="13">
        <v>1</v>
      </c>
      <c r="AA298" s="13" t="s">
        <v>105</v>
      </c>
      <c r="AB298" s="718" t="s">
        <v>725</v>
      </c>
    </row>
    <row r="299" spans="1:42" s="167" customFormat="1" ht="14.4" thickBot="1" x14ac:dyDescent="0.3">
      <c r="A299" s="178"/>
      <c r="B299" s="193"/>
      <c r="C299" s="180"/>
      <c r="D299" s="179" t="s">
        <v>161</v>
      </c>
      <c r="E299" s="446"/>
      <c r="F299" s="447">
        <f t="shared" si="54"/>
        <v>0</v>
      </c>
      <c r="G299" s="181"/>
      <c r="H299" s="394"/>
      <c r="I299" s="189"/>
      <c r="J299" s="189"/>
      <c r="K299" s="189"/>
      <c r="L299" s="189"/>
      <c r="M299" s="189"/>
      <c r="N299" s="201"/>
      <c r="O299" s="201"/>
      <c r="P299" s="189"/>
      <c r="Q299" s="190"/>
      <c r="R299" s="190"/>
      <c r="S299" s="191"/>
      <c r="T299" s="191"/>
      <c r="U299" s="192"/>
      <c r="V299" s="193"/>
      <c r="W299" s="187"/>
      <c r="X299" s="187"/>
      <c r="Y299" s="189"/>
      <c r="Z299" s="189"/>
      <c r="AA299" s="189"/>
      <c r="AB299" s="727"/>
      <c r="AC299" s="84"/>
      <c r="AD299" s="84"/>
      <c r="AE299" s="84"/>
      <c r="AF299" s="84"/>
      <c r="AG299" s="84"/>
      <c r="AH299" s="84"/>
      <c r="AI299" s="84"/>
      <c r="AJ299" s="84"/>
      <c r="AK299" s="84"/>
      <c r="AL299" s="84"/>
      <c r="AM299" s="84"/>
      <c r="AN299" s="84"/>
      <c r="AO299" s="84"/>
      <c r="AP299" s="84"/>
    </row>
    <row r="300" spans="1:42" s="107" customFormat="1" x14ac:dyDescent="0.25">
      <c r="A300" s="2" t="s">
        <v>165</v>
      </c>
      <c r="B300" s="18">
        <v>100056</v>
      </c>
      <c r="C300" s="3">
        <v>8591565109885</v>
      </c>
      <c r="D300" s="85" t="s">
        <v>162</v>
      </c>
      <c r="E300" s="375">
        <v>135</v>
      </c>
      <c r="F300" s="270">
        <f t="shared" si="54"/>
        <v>162</v>
      </c>
      <c r="G300" s="314" t="s">
        <v>98</v>
      </c>
      <c r="H300" s="29">
        <v>0.27</v>
      </c>
      <c r="I300" s="13" t="s">
        <v>99</v>
      </c>
      <c r="J300" s="13" t="s">
        <v>100</v>
      </c>
      <c r="K300" s="63">
        <v>85161011</v>
      </c>
      <c r="L300" s="63" t="s">
        <v>106</v>
      </c>
      <c r="M300" s="63">
        <v>240</v>
      </c>
      <c r="N300" s="70">
        <v>80</v>
      </c>
      <c r="O300" s="70">
        <v>180</v>
      </c>
      <c r="P300" s="97"/>
      <c r="Q300" s="92">
        <v>1.2</v>
      </c>
      <c r="R300" s="64">
        <v>1</v>
      </c>
      <c r="S300" s="93" t="s">
        <v>102</v>
      </c>
      <c r="T300" s="15"/>
      <c r="U300" s="66" t="s">
        <v>103</v>
      </c>
      <c r="V300" s="1" t="s">
        <v>188</v>
      </c>
      <c r="W300" s="19">
        <v>45597</v>
      </c>
      <c r="X300" s="20"/>
      <c r="Y300" s="63">
        <v>1</v>
      </c>
      <c r="Z300" s="63">
        <v>1</v>
      </c>
      <c r="AA300" s="63" t="s">
        <v>105</v>
      </c>
      <c r="AB300" s="718" t="s">
        <v>725</v>
      </c>
    </row>
    <row r="301" spans="1:42" s="107" customFormat="1" x14ac:dyDescent="0.25">
      <c r="A301" s="2" t="s">
        <v>166</v>
      </c>
      <c r="B301" s="18">
        <v>100057</v>
      </c>
      <c r="C301" s="3">
        <v>8591565110751</v>
      </c>
      <c r="D301" s="85" t="s">
        <v>163</v>
      </c>
      <c r="E301" s="376">
        <v>145</v>
      </c>
      <c r="F301" s="271">
        <f t="shared" si="54"/>
        <v>174</v>
      </c>
      <c r="G301" s="303" t="s">
        <v>98</v>
      </c>
      <c r="H301" s="29">
        <v>0.27</v>
      </c>
      <c r="I301" s="13" t="s">
        <v>99</v>
      </c>
      <c r="J301" s="13" t="s">
        <v>100</v>
      </c>
      <c r="K301" s="13">
        <v>85161011</v>
      </c>
      <c r="L301" s="13" t="s">
        <v>106</v>
      </c>
      <c r="M301" s="13">
        <v>240</v>
      </c>
      <c r="N301" s="8">
        <v>80</v>
      </c>
      <c r="O301" s="8">
        <v>180</v>
      </c>
      <c r="P301" s="97"/>
      <c r="Q301" s="94">
        <v>1.2</v>
      </c>
      <c r="R301" s="14">
        <v>1</v>
      </c>
      <c r="S301" s="90" t="s">
        <v>102</v>
      </c>
      <c r="T301" s="15"/>
      <c r="U301" s="16" t="s">
        <v>103</v>
      </c>
      <c r="V301" s="18" t="s">
        <v>188</v>
      </c>
      <c r="W301" s="19">
        <v>45597</v>
      </c>
      <c r="X301" s="20"/>
      <c r="Y301" s="13">
        <v>1</v>
      </c>
      <c r="Z301" s="13">
        <v>1</v>
      </c>
      <c r="AA301" s="13" t="s">
        <v>105</v>
      </c>
      <c r="AB301" s="718" t="s">
        <v>725</v>
      </c>
    </row>
    <row r="302" spans="1:42" s="107" customFormat="1" ht="14.4" thickBot="1" x14ac:dyDescent="0.3">
      <c r="A302" s="35" t="s">
        <v>167</v>
      </c>
      <c r="B302" s="75">
        <v>100058</v>
      </c>
      <c r="C302" s="60">
        <v>8591565110768</v>
      </c>
      <c r="D302" s="426" t="s">
        <v>164</v>
      </c>
      <c r="E302" s="377">
        <v>155</v>
      </c>
      <c r="F302" s="272">
        <f t="shared" si="54"/>
        <v>186</v>
      </c>
      <c r="G302" s="315" t="s">
        <v>98</v>
      </c>
      <c r="H302" s="29">
        <v>0.27</v>
      </c>
      <c r="I302" s="36" t="s">
        <v>99</v>
      </c>
      <c r="J302" s="13" t="s">
        <v>100</v>
      </c>
      <c r="K302" s="13">
        <v>85161011</v>
      </c>
      <c r="L302" s="13" t="s">
        <v>106</v>
      </c>
      <c r="M302" s="13">
        <v>240</v>
      </c>
      <c r="N302" s="8">
        <v>80</v>
      </c>
      <c r="O302" s="8">
        <v>180</v>
      </c>
      <c r="P302" s="101"/>
      <c r="Q302" s="194">
        <v>1.2</v>
      </c>
      <c r="R302" s="71">
        <v>1</v>
      </c>
      <c r="S302" s="90" t="s">
        <v>102</v>
      </c>
      <c r="T302" s="15"/>
      <c r="U302" s="16" t="s">
        <v>103</v>
      </c>
      <c r="V302" s="18" t="s">
        <v>188</v>
      </c>
      <c r="W302" s="19">
        <v>45597</v>
      </c>
      <c r="X302" s="20"/>
      <c r="Y302" s="13">
        <v>1</v>
      </c>
      <c r="Z302" s="13">
        <v>1</v>
      </c>
      <c r="AA302" s="13" t="s">
        <v>105</v>
      </c>
      <c r="AB302" s="718" t="s">
        <v>725</v>
      </c>
    </row>
    <row r="303" spans="1:42" s="167" customFormat="1" ht="14.4" thickBot="1" x14ac:dyDescent="0.3">
      <c r="A303" s="571"/>
      <c r="B303" s="579"/>
      <c r="C303" s="572"/>
      <c r="D303" s="573" t="s">
        <v>168</v>
      </c>
      <c r="E303" s="446"/>
      <c r="F303" s="447"/>
      <c r="G303" s="188"/>
      <c r="H303" s="574"/>
      <c r="I303" s="575"/>
      <c r="J303" s="575"/>
      <c r="K303" s="575"/>
      <c r="L303" s="575"/>
      <c r="M303" s="576"/>
      <c r="N303" s="1137"/>
      <c r="O303" s="1137"/>
      <c r="P303" s="576"/>
      <c r="Q303" s="577"/>
      <c r="R303" s="577"/>
      <c r="S303" s="576"/>
      <c r="T303" s="576"/>
      <c r="U303" s="578"/>
      <c r="V303" s="579"/>
      <c r="W303" s="580"/>
      <c r="X303" s="580"/>
      <c r="Y303" s="576"/>
      <c r="Z303" s="576"/>
      <c r="AA303" s="576"/>
      <c r="AB303" s="729"/>
      <c r="AC303" s="84"/>
      <c r="AD303" s="84"/>
      <c r="AE303" s="84"/>
      <c r="AF303" s="84"/>
      <c r="AG303" s="84"/>
      <c r="AH303" s="84"/>
      <c r="AI303" s="84"/>
      <c r="AJ303" s="84"/>
      <c r="AK303" s="84"/>
      <c r="AL303" s="84"/>
      <c r="AM303" s="84"/>
      <c r="AN303" s="84"/>
      <c r="AO303" s="84"/>
      <c r="AP303" s="84"/>
    </row>
    <row r="304" spans="1:42" s="107" customFormat="1" x14ac:dyDescent="0.25">
      <c r="A304" s="43" t="s">
        <v>841</v>
      </c>
      <c r="B304" s="1">
        <v>100085</v>
      </c>
      <c r="C304" s="44">
        <v>8588005819923</v>
      </c>
      <c r="D304" s="403" t="s">
        <v>169</v>
      </c>
      <c r="E304" s="375">
        <v>405</v>
      </c>
      <c r="F304" s="1000">
        <f t="shared" ref="F304:F308" si="55">E304*1.2</f>
        <v>486</v>
      </c>
      <c r="G304" s="490" t="s">
        <v>98</v>
      </c>
      <c r="H304" s="1001">
        <v>0.27</v>
      </c>
      <c r="I304" s="63" t="s">
        <v>99</v>
      </c>
      <c r="J304" s="63" t="s">
        <v>100</v>
      </c>
      <c r="K304" s="63">
        <v>85161011</v>
      </c>
      <c r="L304" s="63" t="s">
        <v>106</v>
      </c>
      <c r="M304" s="63">
        <v>126</v>
      </c>
      <c r="N304" s="70">
        <v>440</v>
      </c>
      <c r="O304" s="70">
        <v>245</v>
      </c>
      <c r="P304" s="63"/>
      <c r="Q304" s="64">
        <v>4</v>
      </c>
      <c r="R304" s="64">
        <f t="shared" ref="R304:R308" si="56">Q304*0.9</f>
        <v>3.6</v>
      </c>
      <c r="S304" s="65" t="s">
        <v>102</v>
      </c>
      <c r="T304" s="65"/>
      <c r="U304" s="66" t="s">
        <v>103</v>
      </c>
      <c r="V304" s="1" t="s">
        <v>188</v>
      </c>
      <c r="W304" s="525">
        <v>45597</v>
      </c>
      <c r="X304" s="775"/>
      <c r="Y304" s="63">
        <v>1</v>
      </c>
      <c r="Z304" s="63">
        <v>1</v>
      </c>
      <c r="AA304" s="63" t="s">
        <v>105</v>
      </c>
      <c r="AB304" s="998" t="s">
        <v>725</v>
      </c>
    </row>
    <row r="305" spans="1:42" s="107" customFormat="1" x14ac:dyDescent="0.25">
      <c r="A305" s="2" t="s">
        <v>842</v>
      </c>
      <c r="B305" s="18">
        <v>100180</v>
      </c>
      <c r="C305" s="3">
        <v>8588005819930</v>
      </c>
      <c r="D305" s="85" t="s">
        <v>820</v>
      </c>
      <c r="E305" s="376">
        <v>405</v>
      </c>
      <c r="F305" s="282">
        <f t="shared" si="55"/>
        <v>486</v>
      </c>
      <c r="G305" s="491" t="s">
        <v>98</v>
      </c>
      <c r="H305" s="29">
        <v>0.27</v>
      </c>
      <c r="I305" s="13" t="s">
        <v>99</v>
      </c>
      <c r="J305" s="13" t="s">
        <v>100</v>
      </c>
      <c r="K305" s="13">
        <v>85161011</v>
      </c>
      <c r="L305" s="13" t="s">
        <v>106</v>
      </c>
      <c r="M305" s="13">
        <v>126</v>
      </c>
      <c r="N305" s="8">
        <v>440</v>
      </c>
      <c r="O305" s="8">
        <v>245</v>
      </c>
      <c r="P305" s="13"/>
      <c r="Q305" s="14">
        <v>4</v>
      </c>
      <c r="R305" s="14">
        <f t="shared" si="56"/>
        <v>3.6</v>
      </c>
      <c r="S305" s="15" t="s">
        <v>102</v>
      </c>
      <c r="T305" s="15"/>
      <c r="U305" s="16" t="s">
        <v>103</v>
      </c>
      <c r="V305" s="18" t="s">
        <v>188</v>
      </c>
      <c r="W305" s="19">
        <v>45597</v>
      </c>
      <c r="X305" s="20"/>
      <c r="Y305" s="13">
        <v>1</v>
      </c>
      <c r="Z305" s="13">
        <v>1</v>
      </c>
      <c r="AA305" s="13" t="s">
        <v>105</v>
      </c>
      <c r="AB305" s="999" t="s">
        <v>725</v>
      </c>
    </row>
    <row r="306" spans="1:42" s="107" customFormat="1" x14ac:dyDescent="0.25">
      <c r="A306" s="2" t="s">
        <v>843</v>
      </c>
      <c r="B306" s="18">
        <v>100092</v>
      </c>
      <c r="C306" s="3">
        <v>8588005819947</v>
      </c>
      <c r="D306" s="85" t="s">
        <v>170</v>
      </c>
      <c r="E306" s="376">
        <v>405</v>
      </c>
      <c r="F306" s="282">
        <f t="shared" si="55"/>
        <v>486</v>
      </c>
      <c r="G306" s="491" t="s">
        <v>98</v>
      </c>
      <c r="H306" s="29">
        <v>0.27</v>
      </c>
      <c r="I306" s="13" t="s">
        <v>99</v>
      </c>
      <c r="J306" s="13" t="s">
        <v>100</v>
      </c>
      <c r="K306" s="13">
        <v>85161011</v>
      </c>
      <c r="L306" s="13" t="s">
        <v>106</v>
      </c>
      <c r="M306" s="13">
        <v>126</v>
      </c>
      <c r="N306" s="8">
        <v>440</v>
      </c>
      <c r="O306" s="8">
        <v>245</v>
      </c>
      <c r="P306" s="13"/>
      <c r="Q306" s="14">
        <v>4</v>
      </c>
      <c r="R306" s="14">
        <f t="shared" si="56"/>
        <v>3.6</v>
      </c>
      <c r="S306" s="15" t="s">
        <v>102</v>
      </c>
      <c r="T306" s="15"/>
      <c r="U306" s="16" t="s">
        <v>103</v>
      </c>
      <c r="V306" s="18" t="s">
        <v>188</v>
      </c>
      <c r="W306" s="19">
        <v>45597</v>
      </c>
      <c r="X306" s="20"/>
      <c r="Y306" s="13">
        <v>1</v>
      </c>
      <c r="Z306" s="13">
        <v>1</v>
      </c>
      <c r="AA306" s="13" t="s">
        <v>105</v>
      </c>
      <c r="AB306" s="999" t="s">
        <v>725</v>
      </c>
    </row>
    <row r="307" spans="1:42" s="107" customFormat="1" x14ac:dyDescent="0.25">
      <c r="A307" s="2" t="s">
        <v>844</v>
      </c>
      <c r="B307" s="18">
        <v>100168</v>
      </c>
      <c r="C307" s="3">
        <v>8588005819954</v>
      </c>
      <c r="D307" s="85" t="s">
        <v>821</v>
      </c>
      <c r="E307" s="376">
        <v>405</v>
      </c>
      <c r="F307" s="282">
        <f t="shared" si="55"/>
        <v>486</v>
      </c>
      <c r="G307" s="491" t="s">
        <v>98</v>
      </c>
      <c r="H307" s="29">
        <v>0.27</v>
      </c>
      <c r="I307" s="13" t="s">
        <v>99</v>
      </c>
      <c r="J307" s="13" t="s">
        <v>100</v>
      </c>
      <c r="K307" s="13">
        <v>85161011</v>
      </c>
      <c r="L307" s="13" t="s">
        <v>106</v>
      </c>
      <c r="M307" s="13">
        <v>126</v>
      </c>
      <c r="N307" s="8">
        <v>440</v>
      </c>
      <c r="O307" s="8">
        <v>245</v>
      </c>
      <c r="P307" s="13"/>
      <c r="Q307" s="14">
        <v>4</v>
      </c>
      <c r="R307" s="14">
        <f t="shared" si="56"/>
        <v>3.6</v>
      </c>
      <c r="S307" s="15" t="s">
        <v>102</v>
      </c>
      <c r="T307" s="15"/>
      <c r="U307" s="16" t="s">
        <v>103</v>
      </c>
      <c r="V307" s="18" t="s">
        <v>188</v>
      </c>
      <c r="W307" s="19">
        <v>45597</v>
      </c>
      <c r="X307" s="20"/>
      <c r="Y307" s="13">
        <v>1</v>
      </c>
      <c r="Z307" s="13">
        <v>1</v>
      </c>
      <c r="AA307" s="13" t="s">
        <v>105</v>
      </c>
      <c r="AB307" s="999" t="s">
        <v>725</v>
      </c>
    </row>
    <row r="308" spans="1:42" s="107" customFormat="1" ht="14.4" thickBot="1" x14ac:dyDescent="0.3">
      <c r="A308" s="35" t="s">
        <v>845</v>
      </c>
      <c r="B308" s="75">
        <v>100179</v>
      </c>
      <c r="C308" s="60">
        <v>8588005819961</v>
      </c>
      <c r="D308" s="426" t="s">
        <v>171</v>
      </c>
      <c r="E308" s="377">
        <v>405</v>
      </c>
      <c r="F308" s="1002">
        <f t="shared" si="55"/>
        <v>486</v>
      </c>
      <c r="G308" s="1003" t="s">
        <v>98</v>
      </c>
      <c r="H308" s="1004">
        <v>0.27</v>
      </c>
      <c r="I308" s="36" t="s">
        <v>99</v>
      </c>
      <c r="J308" s="36" t="s">
        <v>100</v>
      </c>
      <c r="K308" s="36">
        <v>85161011</v>
      </c>
      <c r="L308" s="36" t="s">
        <v>106</v>
      </c>
      <c r="M308" s="36">
        <v>126</v>
      </c>
      <c r="N308" s="72">
        <v>440</v>
      </c>
      <c r="O308" s="72">
        <v>245</v>
      </c>
      <c r="P308" s="36"/>
      <c r="Q308" s="71">
        <v>4</v>
      </c>
      <c r="R308" s="71">
        <f t="shared" si="56"/>
        <v>3.6</v>
      </c>
      <c r="S308" s="73" t="s">
        <v>102</v>
      </c>
      <c r="T308" s="73"/>
      <c r="U308" s="74" t="s">
        <v>103</v>
      </c>
      <c r="V308" s="75" t="s">
        <v>188</v>
      </c>
      <c r="W308" s="540">
        <v>45597</v>
      </c>
      <c r="X308" s="1005"/>
      <c r="Y308" s="36">
        <v>1</v>
      </c>
      <c r="Z308" s="36">
        <v>1</v>
      </c>
      <c r="AA308" s="36" t="s">
        <v>105</v>
      </c>
      <c r="AB308" s="1006" t="s">
        <v>725</v>
      </c>
    </row>
    <row r="309" spans="1:42" s="107" customFormat="1" ht="14.4" thickBot="1" x14ac:dyDescent="0.3">
      <c r="A309" s="178"/>
      <c r="B309" s="186"/>
      <c r="C309" s="180"/>
      <c r="D309" s="179" t="s">
        <v>698</v>
      </c>
      <c r="E309" s="474"/>
      <c r="F309" s="1007"/>
      <c r="G309" s="181"/>
      <c r="H309" s="394"/>
      <c r="I309" s="182"/>
      <c r="J309" s="182"/>
      <c r="K309" s="182"/>
      <c r="L309" s="182"/>
      <c r="M309" s="183"/>
      <c r="N309" s="1136"/>
      <c r="O309" s="1136"/>
      <c r="P309" s="183"/>
      <c r="Q309" s="184"/>
      <c r="R309" s="184"/>
      <c r="S309" s="183"/>
      <c r="T309" s="183"/>
      <c r="U309" s="185"/>
      <c r="V309" s="186"/>
      <c r="W309" s="187"/>
      <c r="X309" s="187"/>
      <c r="Y309" s="183"/>
      <c r="Z309" s="183"/>
      <c r="AA309" s="183"/>
      <c r="AB309" s="727"/>
    </row>
    <row r="310" spans="1:42" s="107" customFormat="1" x14ac:dyDescent="0.25">
      <c r="A310" s="1008" t="s">
        <v>699</v>
      </c>
      <c r="B310" s="1009">
        <v>100084</v>
      </c>
      <c r="C310" s="1010">
        <v>8591565111499</v>
      </c>
      <c r="D310" s="1011" t="s">
        <v>700</v>
      </c>
      <c r="E310" s="1012">
        <v>43</v>
      </c>
      <c r="F310" s="1013">
        <f>E310*1.2</f>
        <v>51.6</v>
      </c>
      <c r="G310" s="475" t="s">
        <v>98</v>
      </c>
      <c r="H310" s="472">
        <v>0.27</v>
      </c>
      <c r="I310" s="473" t="s">
        <v>99</v>
      </c>
      <c r="J310" s="473" t="s">
        <v>100</v>
      </c>
      <c r="K310" s="473">
        <v>85161011</v>
      </c>
      <c r="L310" s="473" t="s">
        <v>106</v>
      </c>
      <c r="M310" s="473">
        <v>105</v>
      </c>
      <c r="N310" s="1138">
        <v>290</v>
      </c>
      <c r="O310" s="1138">
        <v>165</v>
      </c>
      <c r="P310" s="1014"/>
      <c r="Q310" s="1015">
        <v>1.1000000000000001</v>
      </c>
      <c r="R310" s="1015">
        <f>Q310*0.9</f>
        <v>0.9900000000000001</v>
      </c>
      <c r="S310" s="1016" t="s">
        <v>102</v>
      </c>
      <c r="T310" s="1017"/>
      <c r="U310" s="1018" t="s">
        <v>703</v>
      </c>
      <c r="V310" s="1019" t="s">
        <v>188</v>
      </c>
      <c r="W310" s="1019">
        <v>45597</v>
      </c>
      <c r="X310" s="1019"/>
      <c r="Y310" s="473">
        <v>1</v>
      </c>
      <c r="Z310" s="473">
        <v>1</v>
      </c>
      <c r="AA310" s="1020" t="s">
        <v>105</v>
      </c>
      <c r="AB310" s="1021" t="s">
        <v>725</v>
      </c>
    </row>
    <row r="311" spans="1:42" s="107" customFormat="1" ht="14.4" thickBot="1" x14ac:dyDescent="0.3">
      <c r="A311" s="1022" t="s">
        <v>701</v>
      </c>
      <c r="B311" s="1023">
        <v>100083</v>
      </c>
      <c r="C311" s="1024">
        <v>8591565111482</v>
      </c>
      <c r="D311" s="1025" t="s">
        <v>702</v>
      </c>
      <c r="E311" s="1026">
        <v>43</v>
      </c>
      <c r="F311" s="1027">
        <f t="shared" ref="F311" si="57">E311*1.2</f>
        <v>51.6</v>
      </c>
      <c r="G311" s="476" t="s">
        <v>98</v>
      </c>
      <c r="H311" s="470">
        <v>0.27</v>
      </c>
      <c r="I311" s="471" t="s">
        <v>99</v>
      </c>
      <c r="J311" s="471" t="s">
        <v>100</v>
      </c>
      <c r="K311" s="471">
        <v>85161011</v>
      </c>
      <c r="L311" s="471" t="s">
        <v>106</v>
      </c>
      <c r="M311" s="471">
        <v>105</v>
      </c>
      <c r="N311" s="1120">
        <v>290</v>
      </c>
      <c r="O311" s="1120">
        <v>165</v>
      </c>
      <c r="P311" s="1028"/>
      <c r="Q311" s="991">
        <v>1.1000000000000001</v>
      </c>
      <c r="R311" s="991">
        <f>Q311*0.9</f>
        <v>0.9900000000000001</v>
      </c>
      <c r="S311" s="992" t="s">
        <v>102</v>
      </c>
      <c r="T311" s="993"/>
      <c r="U311" s="994" t="s">
        <v>703</v>
      </c>
      <c r="V311" s="995" t="s">
        <v>188</v>
      </c>
      <c r="W311" s="995">
        <v>45597</v>
      </c>
      <c r="X311" s="995"/>
      <c r="Y311" s="471">
        <v>1</v>
      </c>
      <c r="Z311" s="471">
        <v>1</v>
      </c>
      <c r="AA311" s="1029" t="s">
        <v>105</v>
      </c>
      <c r="AB311" s="1030" t="s">
        <v>725</v>
      </c>
    </row>
    <row r="312" spans="1:42" s="167" customFormat="1" ht="27.6" customHeight="1" thickBot="1" x14ac:dyDescent="0.3">
      <c r="A312" s="195"/>
      <c r="B312" s="193"/>
      <c r="C312" s="197"/>
      <c r="D312" s="196" t="s">
        <v>172</v>
      </c>
      <c r="E312" s="448"/>
      <c r="F312" s="449"/>
      <c r="G312" s="181"/>
      <c r="H312" s="394"/>
      <c r="I312" s="189"/>
      <c r="J312" s="189"/>
      <c r="K312" s="189"/>
      <c r="L312" s="198"/>
      <c r="M312" s="198"/>
      <c r="N312" s="201"/>
      <c r="O312" s="1139"/>
      <c r="P312" s="198"/>
      <c r="Q312" s="199"/>
      <c r="R312" s="200"/>
      <c r="S312" s="201"/>
      <c r="T312" s="198"/>
      <c r="U312" s="198"/>
      <c r="V312" s="193"/>
      <c r="W312" s="187"/>
      <c r="X312" s="187"/>
      <c r="Y312" s="189"/>
      <c r="Z312" s="189"/>
      <c r="AA312" s="189"/>
      <c r="AB312" s="727"/>
      <c r="AC312" s="84"/>
      <c r="AD312" s="84"/>
      <c r="AE312" s="84"/>
      <c r="AF312" s="84"/>
      <c r="AG312" s="84"/>
      <c r="AH312" s="84"/>
      <c r="AI312" s="84"/>
      <c r="AJ312" s="84"/>
      <c r="AK312" s="84"/>
      <c r="AL312" s="84"/>
      <c r="AM312" s="84"/>
      <c r="AN312" s="84"/>
      <c r="AO312" s="84"/>
      <c r="AP312" s="84"/>
    </row>
    <row r="313" spans="1:42" s="167" customFormat="1" ht="14.4" thickBot="1" x14ac:dyDescent="0.3">
      <c r="A313" s="178"/>
      <c r="B313" s="186"/>
      <c r="C313" s="180"/>
      <c r="D313" s="179" t="s">
        <v>173</v>
      </c>
      <c r="E313" s="450"/>
      <c r="F313" s="451"/>
      <c r="G313" s="181"/>
      <c r="H313" s="394"/>
      <c r="I313" s="182"/>
      <c r="J313" s="182"/>
      <c r="K313" s="182"/>
      <c r="L313" s="182"/>
      <c r="M313" s="183"/>
      <c r="N313" s="1136"/>
      <c r="O313" s="1136"/>
      <c r="P313" s="183"/>
      <c r="Q313" s="184"/>
      <c r="R313" s="184"/>
      <c r="S313" s="183"/>
      <c r="T313" s="183"/>
      <c r="U313" s="185"/>
      <c r="V313" s="186"/>
      <c r="W313" s="187"/>
      <c r="X313" s="187"/>
      <c r="Y313" s="183"/>
      <c r="Z313" s="183"/>
      <c r="AA313" s="183"/>
      <c r="AB313" s="727"/>
      <c r="AC313" s="84"/>
      <c r="AD313" s="84"/>
      <c r="AE313" s="84"/>
      <c r="AF313" s="84"/>
      <c r="AG313" s="84"/>
      <c r="AH313" s="84"/>
      <c r="AI313" s="84"/>
      <c r="AJ313" s="84"/>
      <c r="AK313" s="84"/>
      <c r="AL313" s="84"/>
      <c r="AM313" s="84"/>
      <c r="AN313" s="84"/>
      <c r="AO313" s="84"/>
      <c r="AP313" s="84"/>
    </row>
    <row r="314" spans="1:42" x14ac:dyDescent="0.25">
      <c r="A314" s="43" t="s">
        <v>174</v>
      </c>
      <c r="B314" s="1">
        <v>100214</v>
      </c>
      <c r="C314" s="44">
        <v>8588005700801</v>
      </c>
      <c r="D314" s="403" t="s">
        <v>175</v>
      </c>
      <c r="E314" s="375">
        <v>38</v>
      </c>
      <c r="F314" s="276">
        <f t="shared" si="54"/>
        <v>45.6</v>
      </c>
      <c r="G314" s="370" t="s">
        <v>139</v>
      </c>
      <c r="H314" s="395" t="s">
        <v>139</v>
      </c>
      <c r="I314" s="63" t="s">
        <v>99</v>
      </c>
      <c r="J314" s="63" t="s">
        <v>100</v>
      </c>
      <c r="K314" s="63">
        <v>84818011</v>
      </c>
      <c r="L314" s="63" t="s">
        <v>106</v>
      </c>
      <c r="M314" s="63">
        <v>230</v>
      </c>
      <c r="N314" s="70">
        <v>80</v>
      </c>
      <c r="O314" s="70">
        <v>12</v>
      </c>
      <c r="P314" s="63"/>
      <c r="Q314" s="64">
        <v>2</v>
      </c>
      <c r="R314" s="64">
        <f t="shared" ref="R314:R322" si="58">Q314*0.9</f>
        <v>1.8</v>
      </c>
      <c r="S314" s="70"/>
      <c r="T314" s="65"/>
      <c r="U314" s="66" t="s">
        <v>103</v>
      </c>
      <c r="V314" s="1" t="s">
        <v>115</v>
      </c>
      <c r="W314" s="19">
        <v>45597</v>
      </c>
      <c r="X314" s="20"/>
      <c r="Y314" s="63">
        <v>1</v>
      </c>
      <c r="Z314" s="63">
        <v>1</v>
      </c>
      <c r="AA314" s="63" t="s">
        <v>105</v>
      </c>
      <c r="AB314" s="728" t="s">
        <v>725</v>
      </c>
    </row>
    <row r="315" spans="1:42" x14ac:dyDescent="0.25">
      <c r="A315" s="2" t="s">
        <v>176</v>
      </c>
      <c r="B315" s="18">
        <v>100218</v>
      </c>
      <c r="C315" s="3">
        <v>8588005700818</v>
      </c>
      <c r="D315" s="85" t="s">
        <v>177</v>
      </c>
      <c r="E315" s="376">
        <v>110</v>
      </c>
      <c r="F315" s="277">
        <f t="shared" si="54"/>
        <v>132</v>
      </c>
      <c r="G315" s="76" t="s">
        <v>139</v>
      </c>
      <c r="H315" s="390" t="s">
        <v>139</v>
      </c>
      <c r="I315" s="13" t="s">
        <v>99</v>
      </c>
      <c r="J315" s="13" t="s">
        <v>100</v>
      </c>
      <c r="K315" s="13">
        <v>84818011</v>
      </c>
      <c r="L315" s="13" t="s">
        <v>106</v>
      </c>
      <c r="M315" s="13">
        <v>300</v>
      </c>
      <c r="N315" s="8">
        <v>70</v>
      </c>
      <c r="O315" s="8">
        <v>100</v>
      </c>
      <c r="P315" s="13"/>
      <c r="Q315" s="14">
        <v>2.2999999999999998</v>
      </c>
      <c r="R315" s="14">
        <f t="shared" si="58"/>
        <v>2.0699999999999998</v>
      </c>
      <c r="S315" s="8"/>
      <c r="T315" s="15"/>
      <c r="U315" s="16" t="s">
        <v>103</v>
      </c>
      <c r="V315" s="18" t="s">
        <v>115</v>
      </c>
      <c r="W315" s="19">
        <v>45597</v>
      </c>
      <c r="X315" s="20"/>
      <c r="Y315" s="13">
        <v>1</v>
      </c>
      <c r="Z315" s="13">
        <v>1</v>
      </c>
      <c r="AA315" s="13" t="s">
        <v>105</v>
      </c>
      <c r="AB315" s="728" t="s">
        <v>725</v>
      </c>
    </row>
    <row r="316" spans="1:42" s="106" customFormat="1" x14ac:dyDescent="0.25">
      <c r="A316" s="10" t="s">
        <v>178</v>
      </c>
      <c r="B316" s="47">
        <v>100213</v>
      </c>
      <c r="C316" s="11">
        <v>8588005700825</v>
      </c>
      <c r="D316" s="1477" t="s">
        <v>179</v>
      </c>
      <c r="E316" s="380">
        <v>65</v>
      </c>
      <c r="F316" s="266">
        <f t="shared" si="54"/>
        <v>78</v>
      </c>
      <c r="G316" s="1478" t="s">
        <v>139</v>
      </c>
      <c r="H316" s="1479" t="s">
        <v>139</v>
      </c>
      <c r="I316" s="30" t="s">
        <v>99</v>
      </c>
      <c r="J316" s="30" t="s">
        <v>100</v>
      </c>
      <c r="K316" s="30">
        <v>84818011</v>
      </c>
      <c r="L316" s="30" t="s">
        <v>106</v>
      </c>
      <c r="M316" s="30">
        <v>250</v>
      </c>
      <c r="N316" s="83">
        <v>140</v>
      </c>
      <c r="O316" s="83">
        <v>100</v>
      </c>
      <c r="P316" s="30"/>
      <c r="Q316" s="69">
        <v>2.5</v>
      </c>
      <c r="R316" s="69">
        <f t="shared" si="58"/>
        <v>2.25</v>
      </c>
      <c r="S316" s="83"/>
      <c r="T316" s="46" t="s">
        <v>108</v>
      </c>
      <c r="U316" s="1480" t="s">
        <v>103</v>
      </c>
      <c r="V316" s="47" t="s">
        <v>115</v>
      </c>
      <c r="W316" s="31">
        <v>45597</v>
      </c>
      <c r="X316" s="1481"/>
      <c r="Y316" s="30">
        <v>1</v>
      </c>
      <c r="Z316" s="30">
        <v>1</v>
      </c>
      <c r="AA316" s="30" t="s">
        <v>105</v>
      </c>
      <c r="AB316" s="1482" t="s">
        <v>725</v>
      </c>
    </row>
    <row r="317" spans="1:42" s="106" customFormat="1" x14ac:dyDescent="0.25">
      <c r="A317" s="10" t="s">
        <v>180</v>
      </c>
      <c r="B317" s="47">
        <v>100219</v>
      </c>
      <c r="C317" s="11">
        <v>8588005700832</v>
      </c>
      <c r="D317" s="1477" t="s">
        <v>181</v>
      </c>
      <c r="E317" s="380">
        <v>70</v>
      </c>
      <c r="F317" s="266">
        <f t="shared" si="54"/>
        <v>84</v>
      </c>
      <c r="G317" s="1478" t="s">
        <v>139</v>
      </c>
      <c r="H317" s="1479" t="s">
        <v>139</v>
      </c>
      <c r="I317" s="30" t="s">
        <v>99</v>
      </c>
      <c r="J317" s="30" t="s">
        <v>100</v>
      </c>
      <c r="K317" s="30">
        <v>84818011</v>
      </c>
      <c r="L317" s="30" t="s">
        <v>106</v>
      </c>
      <c r="M317" s="30">
        <v>330</v>
      </c>
      <c r="N317" s="83">
        <v>90</v>
      </c>
      <c r="O317" s="83">
        <v>170</v>
      </c>
      <c r="P317" s="30"/>
      <c r="Q317" s="69">
        <v>2.8</v>
      </c>
      <c r="R317" s="69">
        <f t="shared" si="58"/>
        <v>2.52</v>
      </c>
      <c r="S317" s="83"/>
      <c r="T317" s="46" t="s">
        <v>108</v>
      </c>
      <c r="U317" s="1480" t="s">
        <v>103</v>
      </c>
      <c r="V317" s="47" t="s">
        <v>115</v>
      </c>
      <c r="W317" s="31">
        <v>45597</v>
      </c>
      <c r="X317" s="1481"/>
      <c r="Y317" s="30">
        <v>1</v>
      </c>
      <c r="Z317" s="30">
        <v>1</v>
      </c>
      <c r="AA317" s="30" t="s">
        <v>105</v>
      </c>
      <c r="AB317" s="1482" t="s">
        <v>725</v>
      </c>
    </row>
    <row r="318" spans="1:42" x14ac:dyDescent="0.25">
      <c r="A318" s="2" t="s">
        <v>182</v>
      </c>
      <c r="B318" s="18">
        <v>100212</v>
      </c>
      <c r="C318" s="3">
        <v>8588005700849</v>
      </c>
      <c r="D318" s="85" t="s">
        <v>183</v>
      </c>
      <c r="E318" s="376">
        <v>70</v>
      </c>
      <c r="F318" s="277">
        <f t="shared" si="54"/>
        <v>84</v>
      </c>
      <c r="G318" s="76" t="s">
        <v>139</v>
      </c>
      <c r="H318" s="390" t="s">
        <v>139</v>
      </c>
      <c r="I318" s="13" t="s">
        <v>99</v>
      </c>
      <c r="J318" s="13" t="s">
        <v>100</v>
      </c>
      <c r="K318" s="13">
        <v>84818011</v>
      </c>
      <c r="L318" s="13" t="s">
        <v>106</v>
      </c>
      <c r="M318" s="13">
        <v>400</v>
      </c>
      <c r="N318" s="8">
        <v>150</v>
      </c>
      <c r="O318" s="8">
        <v>100</v>
      </c>
      <c r="P318" s="13"/>
      <c r="Q318" s="14">
        <v>2.8</v>
      </c>
      <c r="R318" s="14">
        <f t="shared" si="58"/>
        <v>2.52</v>
      </c>
      <c r="S318" s="8"/>
      <c r="T318" s="15"/>
      <c r="U318" s="16" t="s">
        <v>103</v>
      </c>
      <c r="V318" s="18" t="s">
        <v>115</v>
      </c>
      <c r="W318" s="19">
        <v>45597</v>
      </c>
      <c r="X318" s="20"/>
      <c r="Y318" s="13">
        <v>1</v>
      </c>
      <c r="Z318" s="13">
        <v>1</v>
      </c>
      <c r="AA318" s="13" t="s">
        <v>105</v>
      </c>
      <c r="AB318" s="728" t="s">
        <v>725</v>
      </c>
    </row>
    <row r="319" spans="1:42" s="1413" customFormat="1" ht="14.4" thickBot="1" x14ac:dyDescent="0.3">
      <c r="A319" s="1398" t="s">
        <v>1198</v>
      </c>
      <c r="B319" s="1409">
        <v>100497</v>
      </c>
      <c r="C319" s="1399">
        <v>8585031054991</v>
      </c>
      <c r="D319" s="1400" t="s">
        <v>1200</v>
      </c>
      <c r="E319" s="1401">
        <v>65</v>
      </c>
      <c r="F319" s="1402">
        <f t="shared" ref="F319:F320" si="59">E319*1.2</f>
        <v>78</v>
      </c>
      <c r="G319" s="1403" t="s">
        <v>139</v>
      </c>
      <c r="H319" s="1404" t="s">
        <v>139</v>
      </c>
      <c r="I319" s="1405" t="s">
        <v>99</v>
      </c>
      <c r="J319" s="1405" t="s">
        <v>100</v>
      </c>
      <c r="K319" s="1405">
        <v>84818011</v>
      </c>
      <c r="L319" s="1405" t="s">
        <v>1202</v>
      </c>
      <c r="M319" s="1405">
        <v>250</v>
      </c>
      <c r="N319" s="1406">
        <v>140</v>
      </c>
      <c r="O319" s="1406">
        <v>100</v>
      </c>
      <c r="P319" s="1405"/>
      <c r="Q319" s="1407">
        <v>2.5</v>
      </c>
      <c r="R319" s="1407">
        <f t="shared" ref="R319:R320" si="60">Q319*0.9</f>
        <v>2.25</v>
      </c>
      <c r="S319" s="1406"/>
      <c r="T319" s="1414" t="s">
        <v>114</v>
      </c>
      <c r="U319" s="1408" t="s">
        <v>103</v>
      </c>
      <c r="V319" s="1409" t="s">
        <v>115</v>
      </c>
      <c r="W319" s="1410">
        <v>45261</v>
      </c>
      <c r="X319" s="1411"/>
      <c r="Y319" s="1405">
        <v>1</v>
      </c>
      <c r="Z319" s="1405">
        <v>1</v>
      </c>
      <c r="AA319" s="1405" t="s">
        <v>105</v>
      </c>
      <c r="AB319" s="1412" t="s">
        <v>725</v>
      </c>
    </row>
    <row r="320" spans="1:42" s="1413" customFormat="1" ht="14.4" thickBot="1" x14ac:dyDescent="0.3">
      <c r="A320" s="1398" t="s">
        <v>1199</v>
      </c>
      <c r="B320" s="1409">
        <v>100496</v>
      </c>
      <c r="C320" s="1399">
        <v>8585031056421</v>
      </c>
      <c r="D320" s="1400" t="s">
        <v>1201</v>
      </c>
      <c r="E320" s="1401">
        <v>70</v>
      </c>
      <c r="F320" s="1402">
        <f t="shared" si="59"/>
        <v>84</v>
      </c>
      <c r="G320" s="1403" t="s">
        <v>139</v>
      </c>
      <c r="H320" s="1404" t="s">
        <v>139</v>
      </c>
      <c r="I320" s="1405" t="s">
        <v>99</v>
      </c>
      <c r="J320" s="1405" t="s">
        <v>100</v>
      </c>
      <c r="K320" s="1405">
        <v>84818011</v>
      </c>
      <c r="L320" s="1405" t="s">
        <v>1202</v>
      </c>
      <c r="M320" s="1405">
        <v>330</v>
      </c>
      <c r="N320" s="1406">
        <v>90</v>
      </c>
      <c r="O320" s="1406">
        <v>170</v>
      </c>
      <c r="P320" s="1405"/>
      <c r="Q320" s="1407">
        <v>2.8</v>
      </c>
      <c r="R320" s="1407">
        <f t="shared" si="60"/>
        <v>2.52</v>
      </c>
      <c r="S320" s="1406"/>
      <c r="T320" s="1414" t="s">
        <v>114</v>
      </c>
      <c r="U320" s="1408" t="s">
        <v>103</v>
      </c>
      <c r="V320" s="1409" t="s">
        <v>115</v>
      </c>
      <c r="W320" s="1410">
        <v>45261</v>
      </c>
      <c r="X320" s="1411"/>
      <c r="Y320" s="1405">
        <v>1</v>
      </c>
      <c r="Z320" s="1405">
        <v>1</v>
      </c>
      <c r="AA320" s="1405" t="s">
        <v>105</v>
      </c>
      <c r="AB320" s="1412" t="s">
        <v>725</v>
      </c>
    </row>
    <row r="321" spans="1:42" x14ac:dyDescent="0.25">
      <c r="A321" s="2" t="s">
        <v>184</v>
      </c>
      <c r="B321" s="18">
        <v>100230</v>
      </c>
      <c r="C321" s="3">
        <v>8588005700870</v>
      </c>
      <c r="D321" s="85" t="s">
        <v>185</v>
      </c>
      <c r="E321" s="376">
        <v>60</v>
      </c>
      <c r="F321" s="277">
        <f t="shared" si="54"/>
        <v>72</v>
      </c>
      <c r="G321" s="76" t="s">
        <v>139</v>
      </c>
      <c r="H321" s="390" t="s">
        <v>139</v>
      </c>
      <c r="I321" s="13" t="s">
        <v>99</v>
      </c>
      <c r="J321" s="13" t="s">
        <v>100</v>
      </c>
      <c r="K321" s="13">
        <v>84818011</v>
      </c>
      <c r="L321" s="13" t="s">
        <v>106</v>
      </c>
      <c r="M321" s="13">
        <v>400</v>
      </c>
      <c r="N321" s="8">
        <v>150</v>
      </c>
      <c r="O321" s="8">
        <v>100</v>
      </c>
      <c r="P321" s="13"/>
      <c r="Q321" s="14">
        <v>2</v>
      </c>
      <c r="R321" s="14">
        <f t="shared" si="58"/>
        <v>1.8</v>
      </c>
      <c r="S321" s="8"/>
      <c r="T321" s="15"/>
      <c r="U321" s="16" t="s">
        <v>103</v>
      </c>
      <c r="V321" s="18" t="s">
        <v>115</v>
      </c>
      <c r="W321" s="19">
        <v>45597</v>
      </c>
      <c r="X321" s="20"/>
      <c r="Y321" s="13">
        <v>1</v>
      </c>
      <c r="Z321" s="13">
        <v>1</v>
      </c>
      <c r="AA321" s="13" t="s">
        <v>105</v>
      </c>
      <c r="AB321" s="728" t="s">
        <v>725</v>
      </c>
    </row>
    <row r="322" spans="1:42" ht="14.4" thickBot="1" x14ac:dyDescent="0.3">
      <c r="A322" s="35" t="s">
        <v>186</v>
      </c>
      <c r="B322" s="75">
        <v>100228</v>
      </c>
      <c r="C322" s="60">
        <v>8588005700887</v>
      </c>
      <c r="D322" s="426" t="s">
        <v>187</v>
      </c>
      <c r="E322" s="377">
        <v>74</v>
      </c>
      <c r="F322" s="278">
        <f t="shared" si="54"/>
        <v>88.8</v>
      </c>
      <c r="G322" s="371" t="s">
        <v>139</v>
      </c>
      <c r="H322" s="396" t="s">
        <v>139</v>
      </c>
      <c r="I322" s="36" t="s">
        <v>99</v>
      </c>
      <c r="J322" s="36" t="s">
        <v>100</v>
      </c>
      <c r="K322" s="36">
        <v>84818011</v>
      </c>
      <c r="L322" s="36" t="s">
        <v>106</v>
      </c>
      <c r="M322" s="36">
        <v>400</v>
      </c>
      <c r="N322" s="72">
        <v>150</v>
      </c>
      <c r="O322" s="72">
        <v>100</v>
      </c>
      <c r="P322" s="36"/>
      <c r="Q322" s="71">
        <v>2.2999999999999998</v>
      </c>
      <c r="R322" s="71">
        <f t="shared" si="58"/>
        <v>2.0699999999999998</v>
      </c>
      <c r="S322" s="72"/>
      <c r="T322" s="73"/>
      <c r="U322" s="74" t="s">
        <v>103</v>
      </c>
      <c r="V322" s="75" t="s">
        <v>115</v>
      </c>
      <c r="W322" s="19">
        <v>45597</v>
      </c>
      <c r="X322" s="20"/>
      <c r="Y322" s="36">
        <v>1</v>
      </c>
      <c r="Z322" s="36">
        <v>1</v>
      </c>
      <c r="AA322" s="36" t="s">
        <v>105</v>
      </c>
      <c r="AB322" s="728" t="s">
        <v>725</v>
      </c>
    </row>
    <row r="323" spans="1:42" s="206" customFormat="1" ht="28.5" customHeight="1" thickBot="1" x14ac:dyDescent="0.3">
      <c r="A323" s="202"/>
      <c r="B323" s="907"/>
      <c r="C323" s="907"/>
      <c r="D323" s="1384" t="s">
        <v>1196</v>
      </c>
      <c r="E323" s="452"/>
      <c r="F323" s="453"/>
      <c r="G323" s="372"/>
      <c r="H323" s="372"/>
      <c r="I323" s="203"/>
      <c r="J323" s="203"/>
      <c r="K323" s="358"/>
      <c r="L323" s="203"/>
      <c r="M323" s="358"/>
      <c r="N323" s="358"/>
      <c r="O323" s="358"/>
      <c r="P323" s="203"/>
      <c r="Q323" s="203"/>
      <c r="R323" s="203"/>
      <c r="S323" s="203"/>
      <c r="T323" s="203"/>
      <c r="U323" s="203"/>
      <c r="V323" s="203"/>
      <c r="W323" s="203"/>
      <c r="X323" s="203"/>
      <c r="Y323" s="203"/>
      <c r="Z323" s="203"/>
      <c r="AA323" s="203"/>
      <c r="AB323" s="205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  <c r="AN323" s="84"/>
      <c r="AO323" s="84"/>
      <c r="AP323" s="84"/>
    </row>
    <row r="324" spans="1:42" s="206" customFormat="1" ht="15.9" customHeight="1" thickBot="1" x14ac:dyDescent="0.3">
      <c r="A324" s="202"/>
      <c r="B324" s="907"/>
      <c r="C324" s="907"/>
      <c r="D324" s="204" t="s">
        <v>1195</v>
      </c>
      <c r="E324" s="452"/>
      <c r="F324" s="453"/>
      <c r="G324" s="372"/>
      <c r="H324" s="372"/>
      <c r="I324" s="203"/>
      <c r="J324" s="203"/>
      <c r="K324" s="358"/>
      <c r="L324" s="203"/>
      <c r="M324" s="358"/>
      <c r="N324" s="358"/>
      <c r="O324" s="358"/>
      <c r="P324" s="203"/>
      <c r="Q324" s="203"/>
      <c r="R324" s="203"/>
      <c r="S324" s="203"/>
      <c r="T324" s="203"/>
      <c r="U324" s="203"/>
      <c r="V324" s="203"/>
      <c r="W324" s="203"/>
      <c r="X324" s="203"/>
      <c r="Y324" s="203"/>
      <c r="Z324" s="203"/>
      <c r="AA324" s="203"/>
      <c r="AB324" s="205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4"/>
    </row>
    <row r="325" spans="1:42" s="206" customFormat="1" ht="14.4" thickBot="1" x14ac:dyDescent="0.3">
      <c r="A325" s="207"/>
      <c r="B325" s="216"/>
      <c r="C325" s="209"/>
      <c r="D325" s="210" t="s">
        <v>1197</v>
      </c>
      <c r="E325" s="454"/>
      <c r="F325" s="455"/>
      <c r="G325" s="211"/>
      <c r="H325" s="397"/>
      <c r="I325" s="212"/>
      <c r="J325" s="212"/>
      <c r="K325" s="212"/>
      <c r="L325" s="212"/>
      <c r="M325" s="213"/>
      <c r="N325" s="1140"/>
      <c r="O325" s="1140"/>
      <c r="P325" s="213"/>
      <c r="Q325" s="214"/>
      <c r="R325" s="214"/>
      <c r="S325" s="213"/>
      <c r="T325" s="213"/>
      <c r="U325" s="215"/>
      <c r="V325" s="216"/>
      <c r="W325" s="217"/>
      <c r="X325" s="217"/>
      <c r="Y325" s="213"/>
      <c r="Z325" s="213"/>
      <c r="AA325" s="213"/>
      <c r="AB325" s="730"/>
      <c r="AC325" s="84"/>
      <c r="AD325" s="84"/>
      <c r="AE325" s="84"/>
      <c r="AF325" s="84"/>
      <c r="AG325" s="84"/>
      <c r="AH325" s="84"/>
      <c r="AI325" s="84"/>
      <c r="AJ325" s="84"/>
      <c r="AK325" s="84"/>
      <c r="AL325" s="84"/>
      <c r="AM325" s="84"/>
      <c r="AN325" s="84"/>
      <c r="AO325" s="84"/>
      <c r="AP325" s="84"/>
    </row>
    <row r="326" spans="1:42" s="107" customFormat="1" x14ac:dyDescent="0.25">
      <c r="A326" s="43" t="s">
        <v>189</v>
      </c>
      <c r="B326" s="1">
        <v>100407</v>
      </c>
      <c r="C326" s="44">
        <v>5901812591951</v>
      </c>
      <c r="D326" s="403" t="s">
        <v>190</v>
      </c>
      <c r="E326" s="375">
        <v>49</v>
      </c>
      <c r="F326" s="270">
        <f>E326*1.2</f>
        <v>58.8</v>
      </c>
      <c r="G326" s="490" t="s">
        <v>410</v>
      </c>
      <c r="H326" s="29">
        <v>0.05</v>
      </c>
      <c r="I326" s="13" t="s">
        <v>99</v>
      </c>
      <c r="J326" s="13" t="s">
        <v>100</v>
      </c>
      <c r="K326" s="13">
        <v>90321020</v>
      </c>
      <c r="L326" s="13" t="s">
        <v>411</v>
      </c>
      <c r="M326" s="13">
        <v>48</v>
      </c>
      <c r="N326" s="8">
        <v>86</v>
      </c>
      <c r="O326" s="8">
        <v>86</v>
      </c>
      <c r="P326" s="13"/>
      <c r="Q326" s="14">
        <v>0.24</v>
      </c>
      <c r="R326" s="14">
        <f>Q326*0.9</f>
        <v>0.216</v>
      </c>
      <c r="S326" s="8"/>
      <c r="T326" s="15"/>
      <c r="U326" s="16" t="s">
        <v>103</v>
      </c>
      <c r="V326" s="18" t="s">
        <v>412</v>
      </c>
      <c r="W326" s="19">
        <v>45597</v>
      </c>
      <c r="X326" s="20"/>
      <c r="Y326" s="13">
        <v>1</v>
      </c>
      <c r="Z326" s="13">
        <v>1</v>
      </c>
      <c r="AA326" s="13" t="s">
        <v>105</v>
      </c>
      <c r="AB326" s="718" t="s">
        <v>725</v>
      </c>
    </row>
    <row r="327" spans="1:42" s="107" customFormat="1" x14ac:dyDescent="0.25">
      <c r="A327" s="2" t="s">
        <v>191</v>
      </c>
      <c r="B327" s="18">
        <v>100399</v>
      </c>
      <c r="C327" s="3">
        <v>5901812593986</v>
      </c>
      <c r="D327" s="85" t="s">
        <v>192</v>
      </c>
      <c r="E327" s="376">
        <v>80</v>
      </c>
      <c r="F327" s="271">
        <f t="shared" ref="F327:F376" si="61">E327*1.2</f>
        <v>96</v>
      </c>
      <c r="G327" s="491" t="s">
        <v>410</v>
      </c>
      <c r="H327" s="29">
        <v>0.05</v>
      </c>
      <c r="I327" s="13" t="s">
        <v>99</v>
      </c>
      <c r="J327" s="13" t="s">
        <v>100</v>
      </c>
      <c r="K327" s="13">
        <v>90321020</v>
      </c>
      <c r="L327" s="13" t="s">
        <v>411</v>
      </c>
      <c r="M327" s="13">
        <v>56</v>
      </c>
      <c r="N327" s="8">
        <v>81</v>
      </c>
      <c r="O327" s="8">
        <v>81</v>
      </c>
      <c r="P327" s="13"/>
      <c r="Q327" s="14">
        <v>0.24</v>
      </c>
      <c r="R327" s="14">
        <f>Q327*0.9</f>
        <v>0.216</v>
      </c>
      <c r="S327" s="8"/>
      <c r="T327" s="15"/>
      <c r="U327" s="16" t="s">
        <v>103</v>
      </c>
      <c r="V327" s="18" t="s">
        <v>412</v>
      </c>
      <c r="W327" s="19">
        <v>45597</v>
      </c>
      <c r="X327" s="20"/>
      <c r="Y327" s="13">
        <v>1</v>
      </c>
      <c r="Z327" s="13">
        <v>1</v>
      </c>
      <c r="AA327" s="13" t="s">
        <v>105</v>
      </c>
      <c r="AB327" s="718" t="s">
        <v>725</v>
      </c>
    </row>
    <row r="328" spans="1:42" s="107" customFormat="1" x14ac:dyDescent="0.25">
      <c r="A328" s="218" t="s">
        <v>193</v>
      </c>
      <c r="B328" s="224">
        <v>100338</v>
      </c>
      <c r="C328" s="219">
        <v>5901812590619</v>
      </c>
      <c r="D328" s="427" t="s">
        <v>194</v>
      </c>
      <c r="E328" s="376">
        <v>90</v>
      </c>
      <c r="F328" s="271">
        <f t="shared" si="61"/>
        <v>108</v>
      </c>
      <c r="G328" s="491" t="s">
        <v>410</v>
      </c>
      <c r="H328" s="29">
        <v>0.05</v>
      </c>
      <c r="I328" s="220" t="s">
        <v>99</v>
      </c>
      <c r="J328" s="220" t="s">
        <v>100</v>
      </c>
      <c r="K328" s="220">
        <v>90321020</v>
      </c>
      <c r="L328" s="220" t="s">
        <v>411</v>
      </c>
      <c r="M328" s="220">
        <v>50</v>
      </c>
      <c r="N328" s="1141">
        <v>82</v>
      </c>
      <c r="O328" s="1142">
        <v>82</v>
      </c>
      <c r="P328" s="221"/>
      <c r="Q328" s="222">
        <v>0.2</v>
      </c>
      <c r="R328" s="222">
        <v>0.2</v>
      </c>
      <c r="S328" s="221"/>
      <c r="T328" s="221"/>
      <c r="U328" s="223" t="s">
        <v>103</v>
      </c>
      <c r="V328" s="224" t="s">
        <v>412</v>
      </c>
      <c r="W328" s="19">
        <v>45597</v>
      </c>
      <c r="X328" s="20"/>
      <c r="Y328" s="221">
        <v>1</v>
      </c>
      <c r="Z328" s="221">
        <v>1</v>
      </c>
      <c r="AA328" s="13" t="s">
        <v>105</v>
      </c>
      <c r="AB328" s="718" t="s">
        <v>725</v>
      </c>
    </row>
    <row r="329" spans="1:42" s="226" customFormat="1" ht="15" customHeight="1" x14ac:dyDescent="0.25">
      <c r="A329" s="487" t="s">
        <v>542</v>
      </c>
      <c r="B329" s="224">
        <v>100337</v>
      </c>
      <c r="C329" s="219">
        <v>5901812597052</v>
      </c>
      <c r="D329" s="427" t="s">
        <v>547</v>
      </c>
      <c r="E329" s="488">
        <v>105</v>
      </c>
      <c r="F329" s="489">
        <f>E329*1.2</f>
        <v>126</v>
      </c>
      <c r="G329" s="491" t="s">
        <v>410</v>
      </c>
      <c r="H329" s="29">
        <v>0.05</v>
      </c>
      <c r="I329" s="220" t="s">
        <v>99</v>
      </c>
      <c r="J329" s="220" t="s">
        <v>100</v>
      </c>
      <c r="K329" s="220">
        <v>90321020</v>
      </c>
      <c r="L329" s="220" t="s">
        <v>411</v>
      </c>
      <c r="M329" s="220">
        <v>50</v>
      </c>
      <c r="N329" s="1141">
        <v>82</v>
      </c>
      <c r="O329" s="1142">
        <v>82</v>
      </c>
      <c r="P329" s="225"/>
      <c r="Q329" s="222">
        <v>0.2</v>
      </c>
      <c r="R329" s="222">
        <v>0.2</v>
      </c>
      <c r="S329" s="225"/>
      <c r="T329" s="221"/>
      <c r="U329" s="223" t="s">
        <v>103</v>
      </c>
      <c r="V329" s="224" t="s">
        <v>412</v>
      </c>
      <c r="W329" s="19">
        <v>45597</v>
      </c>
      <c r="X329" s="20"/>
      <c r="Y329" s="221">
        <v>1</v>
      </c>
      <c r="Z329" s="221">
        <v>1</v>
      </c>
      <c r="AA329" s="13" t="s">
        <v>105</v>
      </c>
      <c r="AB329" s="718" t="s">
        <v>725</v>
      </c>
      <c r="AC329" s="704"/>
      <c r="AD329" s="704"/>
      <c r="AE329" s="704"/>
      <c r="AF329" s="704"/>
      <c r="AG329" s="704"/>
      <c r="AH329" s="704"/>
      <c r="AI329" s="704"/>
      <c r="AJ329" s="704"/>
      <c r="AK329" s="704"/>
      <c r="AL329" s="704"/>
      <c r="AM329" s="704"/>
      <c r="AN329" s="704"/>
      <c r="AO329" s="704"/>
      <c r="AP329" s="704"/>
    </row>
    <row r="330" spans="1:42" s="107" customFormat="1" x14ac:dyDescent="0.25">
      <c r="A330" s="2" t="s">
        <v>719</v>
      </c>
      <c r="B330" s="18">
        <v>100334</v>
      </c>
      <c r="C330" s="3">
        <v>5901812597540</v>
      </c>
      <c r="D330" s="427" t="s">
        <v>720</v>
      </c>
      <c r="E330" s="376">
        <v>110</v>
      </c>
      <c r="F330" s="271">
        <f>E330*1.2</f>
        <v>132</v>
      </c>
      <c r="G330" s="491" t="s">
        <v>410</v>
      </c>
      <c r="H330" s="29">
        <v>0.05</v>
      </c>
      <c r="I330" s="492" t="s">
        <v>99</v>
      </c>
      <c r="J330" s="13" t="s">
        <v>100</v>
      </c>
      <c r="K330" s="492">
        <v>90321020</v>
      </c>
      <c r="L330" s="13" t="s">
        <v>411</v>
      </c>
      <c r="M330" s="492">
        <v>86</v>
      </c>
      <c r="N330" s="8">
        <v>86</v>
      </c>
      <c r="O330" s="917">
        <v>45</v>
      </c>
      <c r="P330" s="13"/>
      <c r="Q330" s="493">
        <v>0.24</v>
      </c>
      <c r="R330" s="14">
        <f>Q330*0.9</f>
        <v>0.216</v>
      </c>
      <c r="S330" s="917"/>
      <c r="T330" s="15"/>
      <c r="U330" s="918" t="s">
        <v>103</v>
      </c>
      <c r="V330" s="18" t="s">
        <v>412</v>
      </c>
      <c r="W330" s="825">
        <v>45597</v>
      </c>
      <c r="X330" s="19"/>
      <c r="Y330" s="492">
        <v>1</v>
      </c>
      <c r="Z330" s="13">
        <v>1</v>
      </c>
      <c r="AA330" s="492" t="s">
        <v>105</v>
      </c>
      <c r="AB330" s="718" t="s">
        <v>725</v>
      </c>
    </row>
    <row r="331" spans="1:42" s="935" customFormat="1" x14ac:dyDescent="0.25">
      <c r="A331" s="919" t="s">
        <v>721</v>
      </c>
      <c r="B331" s="920">
        <v>100335</v>
      </c>
      <c r="C331" s="3">
        <v>5901812597557</v>
      </c>
      <c r="D331" s="427" t="s">
        <v>722</v>
      </c>
      <c r="E331" s="921">
        <v>110</v>
      </c>
      <c r="F331" s="922">
        <f t="shared" ref="F331:F332" si="62">E331*1.2</f>
        <v>132</v>
      </c>
      <c r="G331" s="923" t="s">
        <v>410</v>
      </c>
      <c r="H331" s="924">
        <v>0.05</v>
      </c>
      <c r="I331" s="925" t="s">
        <v>99</v>
      </c>
      <c r="J331" s="926" t="s">
        <v>100</v>
      </c>
      <c r="K331" s="925">
        <v>90321020</v>
      </c>
      <c r="L331" s="926" t="s">
        <v>411</v>
      </c>
      <c r="M331" s="925">
        <v>86</v>
      </c>
      <c r="N331" s="1143">
        <v>86</v>
      </c>
      <c r="O331" s="929">
        <v>45</v>
      </c>
      <c r="P331" s="926"/>
      <c r="Q331" s="927">
        <v>0.24</v>
      </c>
      <c r="R331" s="928">
        <f>Q331*0.9</f>
        <v>0.216</v>
      </c>
      <c r="S331" s="929"/>
      <c r="T331" s="930"/>
      <c r="U331" s="931" t="s">
        <v>103</v>
      </c>
      <c r="V331" s="920" t="s">
        <v>412</v>
      </c>
      <c r="W331" s="932">
        <v>45597</v>
      </c>
      <c r="X331" s="933"/>
      <c r="Y331" s="925">
        <v>1</v>
      </c>
      <c r="Z331" s="926">
        <v>1</v>
      </c>
      <c r="AA331" s="925" t="s">
        <v>105</v>
      </c>
      <c r="AB331" s="934" t="s">
        <v>725</v>
      </c>
    </row>
    <row r="332" spans="1:42" s="954" customFormat="1" ht="14.4" thickBot="1" x14ac:dyDescent="0.3">
      <c r="A332" s="936" t="s">
        <v>723</v>
      </c>
      <c r="B332" s="937">
        <v>100336</v>
      </c>
      <c r="C332" s="938">
        <v>5901812597649</v>
      </c>
      <c r="D332" s="939" t="s">
        <v>724</v>
      </c>
      <c r="E332" s="940">
        <v>125</v>
      </c>
      <c r="F332" s="941">
        <f t="shared" si="62"/>
        <v>150</v>
      </c>
      <c r="G332" s="942" t="s">
        <v>410</v>
      </c>
      <c r="H332" s="943">
        <v>0.05</v>
      </c>
      <c r="I332" s="944" t="s">
        <v>99</v>
      </c>
      <c r="J332" s="945" t="s">
        <v>100</v>
      </c>
      <c r="K332" s="944">
        <v>90321020</v>
      </c>
      <c r="L332" s="945" t="s">
        <v>411</v>
      </c>
      <c r="M332" s="944">
        <v>124</v>
      </c>
      <c r="N332" s="1144">
        <v>88</v>
      </c>
      <c r="O332" s="1145">
        <v>24.4</v>
      </c>
      <c r="P332" s="947"/>
      <c r="Q332" s="948">
        <v>0.2</v>
      </c>
      <c r="R332" s="949">
        <v>0.2</v>
      </c>
      <c r="S332" s="946"/>
      <c r="T332" s="947"/>
      <c r="U332" s="950" t="s">
        <v>103</v>
      </c>
      <c r="V332" s="937" t="s">
        <v>412</v>
      </c>
      <c r="W332" s="951">
        <v>45597</v>
      </c>
      <c r="X332" s="952"/>
      <c r="Y332" s="946">
        <v>1</v>
      </c>
      <c r="Z332" s="947">
        <v>1</v>
      </c>
      <c r="AA332" s="953" t="s">
        <v>105</v>
      </c>
      <c r="AB332" s="738" t="s">
        <v>725</v>
      </c>
    </row>
    <row r="333" spans="1:42" s="229" customFormat="1" ht="14.4" thickBot="1" x14ac:dyDescent="0.3">
      <c r="A333" s="207"/>
      <c r="B333" s="216"/>
      <c r="C333" s="232"/>
      <c r="D333" s="227" t="s">
        <v>195</v>
      </c>
      <c r="E333" s="456"/>
      <c r="F333" s="457"/>
      <c r="G333" s="228"/>
      <c r="H333" s="397"/>
      <c r="I333" s="212"/>
      <c r="J333" s="212"/>
      <c r="K333" s="212"/>
      <c r="L333" s="212"/>
      <c r="M333" s="213"/>
      <c r="N333" s="1140"/>
      <c r="O333" s="1140"/>
      <c r="P333" s="213"/>
      <c r="Q333" s="214"/>
      <c r="R333" s="214"/>
      <c r="S333" s="213"/>
      <c r="T333" s="213"/>
      <c r="U333" s="215"/>
      <c r="V333" s="216"/>
      <c r="W333" s="217"/>
      <c r="X333" s="217"/>
      <c r="Y333" s="213"/>
      <c r="Z333" s="213"/>
      <c r="AA333" s="213"/>
      <c r="AB333" s="730"/>
      <c r="AC333" s="107"/>
      <c r="AD333" s="107"/>
      <c r="AE333" s="107"/>
      <c r="AF333" s="107"/>
      <c r="AG333" s="107"/>
      <c r="AH333" s="107"/>
      <c r="AI333" s="107"/>
      <c r="AJ333" s="107"/>
      <c r="AK333" s="107"/>
      <c r="AL333" s="107"/>
      <c r="AM333" s="107"/>
      <c r="AN333" s="107"/>
      <c r="AO333" s="107"/>
      <c r="AP333" s="107"/>
    </row>
    <row r="334" spans="1:42" x14ac:dyDescent="0.25">
      <c r="A334" s="2" t="s">
        <v>196</v>
      </c>
      <c r="B334" s="18">
        <v>100350</v>
      </c>
      <c r="C334" s="3">
        <v>5901812592576</v>
      </c>
      <c r="D334" s="85" t="s">
        <v>197</v>
      </c>
      <c r="E334" s="375">
        <v>62</v>
      </c>
      <c r="F334" s="276">
        <f t="shared" si="61"/>
        <v>74.399999999999991</v>
      </c>
      <c r="G334" s="76" t="s">
        <v>139</v>
      </c>
      <c r="H334" s="398" t="s">
        <v>139</v>
      </c>
      <c r="I334" s="13" t="s">
        <v>99</v>
      </c>
      <c r="J334" s="13" t="s">
        <v>100</v>
      </c>
      <c r="K334" s="13">
        <v>85168080</v>
      </c>
      <c r="L334" s="13" t="s">
        <v>411</v>
      </c>
      <c r="M334" s="77">
        <v>500</v>
      </c>
      <c r="N334" s="12">
        <v>100</v>
      </c>
      <c r="O334" s="12">
        <v>100</v>
      </c>
      <c r="P334" s="78">
        <v>1</v>
      </c>
      <c r="Q334" s="14">
        <v>0.68</v>
      </c>
      <c r="R334" s="14">
        <f t="shared" ref="R334:R347" si="63">Q334*0.9</f>
        <v>0.6120000000000001</v>
      </c>
      <c r="S334" s="8"/>
      <c r="T334" s="15"/>
      <c r="U334" s="16" t="s">
        <v>413</v>
      </c>
      <c r="V334" s="18" t="s">
        <v>412</v>
      </c>
      <c r="W334" s="19">
        <v>45597</v>
      </c>
      <c r="X334" s="20"/>
      <c r="Y334" s="13">
        <v>1</v>
      </c>
      <c r="Z334" s="13">
        <v>1</v>
      </c>
      <c r="AA334" s="13" t="s">
        <v>105</v>
      </c>
      <c r="AB334" s="728" t="s">
        <v>725</v>
      </c>
    </row>
    <row r="335" spans="1:42" x14ac:dyDescent="0.25">
      <c r="A335" s="2" t="s">
        <v>198</v>
      </c>
      <c r="B335" s="18">
        <v>100351</v>
      </c>
      <c r="C335" s="3">
        <v>5901812592583</v>
      </c>
      <c r="D335" s="85" t="s">
        <v>199</v>
      </c>
      <c r="E335" s="376">
        <v>76.395099999999999</v>
      </c>
      <c r="F335" s="277">
        <f t="shared" si="61"/>
        <v>91.674120000000002</v>
      </c>
      <c r="G335" s="76" t="s">
        <v>139</v>
      </c>
      <c r="H335" s="398" t="s">
        <v>139</v>
      </c>
      <c r="I335" s="13" t="s">
        <v>99</v>
      </c>
      <c r="J335" s="13" t="s">
        <v>100</v>
      </c>
      <c r="K335" s="13">
        <v>85168080</v>
      </c>
      <c r="L335" s="13" t="s">
        <v>411</v>
      </c>
      <c r="M335" s="77">
        <v>500</v>
      </c>
      <c r="N335" s="12">
        <v>100</v>
      </c>
      <c r="O335" s="12">
        <v>100</v>
      </c>
      <c r="P335" s="78">
        <v>1.5</v>
      </c>
      <c r="Q335" s="14">
        <v>0.85</v>
      </c>
      <c r="R335" s="14">
        <f t="shared" si="63"/>
        <v>0.76500000000000001</v>
      </c>
      <c r="S335" s="8"/>
      <c r="T335" s="15"/>
      <c r="U335" s="16" t="s">
        <v>413</v>
      </c>
      <c r="V335" s="18" t="s">
        <v>412</v>
      </c>
      <c r="W335" s="19">
        <v>45597</v>
      </c>
      <c r="X335" s="20"/>
      <c r="Y335" s="13">
        <v>1</v>
      </c>
      <c r="Z335" s="13">
        <v>1</v>
      </c>
      <c r="AA335" s="13" t="s">
        <v>105</v>
      </c>
      <c r="AB335" s="728" t="s">
        <v>725</v>
      </c>
    </row>
    <row r="336" spans="1:42" x14ac:dyDescent="0.25">
      <c r="A336" s="2" t="s">
        <v>200</v>
      </c>
      <c r="B336" s="18">
        <v>100352</v>
      </c>
      <c r="C336" s="3">
        <v>5901812592590</v>
      </c>
      <c r="D336" s="85" t="s">
        <v>201</v>
      </c>
      <c r="E336" s="376">
        <v>91.845100000000002</v>
      </c>
      <c r="F336" s="277">
        <f t="shared" si="61"/>
        <v>110.21411999999999</v>
      </c>
      <c r="G336" s="76" t="s">
        <v>139</v>
      </c>
      <c r="H336" s="398" t="s">
        <v>139</v>
      </c>
      <c r="I336" s="13" t="s">
        <v>99</v>
      </c>
      <c r="J336" s="13" t="s">
        <v>100</v>
      </c>
      <c r="K336" s="13">
        <v>85168080</v>
      </c>
      <c r="L336" s="13" t="s">
        <v>411</v>
      </c>
      <c r="M336" s="77">
        <v>500</v>
      </c>
      <c r="N336" s="12">
        <v>100</v>
      </c>
      <c r="O336" s="12">
        <v>100</v>
      </c>
      <c r="P336" s="78">
        <v>2</v>
      </c>
      <c r="Q336" s="14">
        <v>1.02</v>
      </c>
      <c r="R336" s="14">
        <f t="shared" si="63"/>
        <v>0.91800000000000004</v>
      </c>
      <c r="S336" s="8"/>
      <c r="T336" s="15"/>
      <c r="U336" s="16" t="s">
        <v>413</v>
      </c>
      <c r="V336" s="18" t="s">
        <v>412</v>
      </c>
      <c r="W336" s="19">
        <v>45597</v>
      </c>
      <c r="X336" s="20"/>
      <c r="Y336" s="13">
        <v>1</v>
      </c>
      <c r="Z336" s="13">
        <v>1</v>
      </c>
      <c r="AA336" s="13" t="s">
        <v>105</v>
      </c>
      <c r="AB336" s="728" t="s">
        <v>725</v>
      </c>
    </row>
    <row r="337" spans="1:42" x14ac:dyDescent="0.25">
      <c r="A337" s="2" t="s">
        <v>202</v>
      </c>
      <c r="B337" s="18">
        <v>100353</v>
      </c>
      <c r="C337" s="3">
        <v>5901812592606</v>
      </c>
      <c r="D337" s="85" t="s">
        <v>203</v>
      </c>
      <c r="E337" s="376">
        <v>113</v>
      </c>
      <c r="F337" s="277">
        <f t="shared" si="61"/>
        <v>135.6</v>
      </c>
      <c r="G337" s="76" t="s">
        <v>139</v>
      </c>
      <c r="H337" s="398" t="s">
        <v>139</v>
      </c>
      <c r="I337" s="13" t="s">
        <v>99</v>
      </c>
      <c r="J337" s="13" t="s">
        <v>100</v>
      </c>
      <c r="K337" s="13">
        <v>85168080</v>
      </c>
      <c r="L337" s="13" t="s">
        <v>411</v>
      </c>
      <c r="M337" s="77">
        <v>500</v>
      </c>
      <c r="N337" s="12">
        <v>100</v>
      </c>
      <c r="O337" s="12">
        <v>100</v>
      </c>
      <c r="P337" s="78">
        <v>2.5</v>
      </c>
      <c r="Q337" s="14">
        <v>1.19</v>
      </c>
      <c r="R337" s="14">
        <f t="shared" si="63"/>
        <v>1.071</v>
      </c>
      <c r="S337" s="8"/>
      <c r="T337" s="15"/>
      <c r="U337" s="16" t="s">
        <v>413</v>
      </c>
      <c r="V337" s="18" t="s">
        <v>412</v>
      </c>
      <c r="W337" s="19">
        <v>45597</v>
      </c>
      <c r="X337" s="20"/>
      <c r="Y337" s="13">
        <v>1</v>
      </c>
      <c r="Z337" s="13">
        <v>1</v>
      </c>
      <c r="AA337" s="13" t="s">
        <v>105</v>
      </c>
      <c r="AB337" s="728" t="s">
        <v>725</v>
      </c>
    </row>
    <row r="338" spans="1:42" x14ac:dyDescent="0.25">
      <c r="A338" s="2" t="s">
        <v>204</v>
      </c>
      <c r="B338" s="18">
        <v>100354</v>
      </c>
      <c r="C338" s="3">
        <v>5901812592613</v>
      </c>
      <c r="D338" s="85" t="s">
        <v>205</v>
      </c>
      <c r="E338" s="376">
        <v>130</v>
      </c>
      <c r="F338" s="277">
        <f t="shared" si="61"/>
        <v>156</v>
      </c>
      <c r="G338" s="76" t="s">
        <v>139</v>
      </c>
      <c r="H338" s="398" t="s">
        <v>139</v>
      </c>
      <c r="I338" s="13" t="s">
        <v>99</v>
      </c>
      <c r="J338" s="13" t="s">
        <v>100</v>
      </c>
      <c r="K338" s="13">
        <v>85168080</v>
      </c>
      <c r="L338" s="13" t="s">
        <v>411</v>
      </c>
      <c r="M338" s="77">
        <v>500</v>
      </c>
      <c r="N338" s="12">
        <v>100</v>
      </c>
      <c r="O338" s="12">
        <v>100</v>
      </c>
      <c r="P338" s="78">
        <v>3</v>
      </c>
      <c r="Q338" s="14">
        <v>1.36</v>
      </c>
      <c r="R338" s="14">
        <f t="shared" si="63"/>
        <v>1.2240000000000002</v>
      </c>
      <c r="S338" s="8"/>
      <c r="T338" s="15"/>
      <c r="U338" s="16" t="s">
        <v>413</v>
      </c>
      <c r="V338" s="18" t="s">
        <v>412</v>
      </c>
      <c r="W338" s="19">
        <v>45597</v>
      </c>
      <c r="X338" s="20"/>
      <c r="Y338" s="13">
        <v>1</v>
      </c>
      <c r="Z338" s="13">
        <v>1</v>
      </c>
      <c r="AA338" s="13" t="s">
        <v>105</v>
      </c>
      <c r="AB338" s="728" t="s">
        <v>725</v>
      </c>
    </row>
    <row r="339" spans="1:42" x14ac:dyDescent="0.25">
      <c r="A339" s="2" t="s">
        <v>206</v>
      </c>
      <c r="B339" s="18">
        <v>100355</v>
      </c>
      <c r="C339" s="3">
        <v>5901812592637</v>
      </c>
      <c r="D339" s="85" t="s">
        <v>207</v>
      </c>
      <c r="E339" s="376">
        <v>158</v>
      </c>
      <c r="F339" s="277">
        <f t="shared" si="61"/>
        <v>189.6</v>
      </c>
      <c r="G339" s="76" t="s">
        <v>139</v>
      </c>
      <c r="H339" s="398" t="s">
        <v>139</v>
      </c>
      <c r="I339" s="13" t="s">
        <v>99</v>
      </c>
      <c r="J339" s="13" t="s">
        <v>100</v>
      </c>
      <c r="K339" s="13">
        <v>85168080</v>
      </c>
      <c r="L339" s="13" t="s">
        <v>411</v>
      </c>
      <c r="M339" s="77">
        <v>500</v>
      </c>
      <c r="N339" s="12">
        <v>100</v>
      </c>
      <c r="O339" s="12">
        <v>100</v>
      </c>
      <c r="P339" s="78">
        <v>4</v>
      </c>
      <c r="Q339" s="14">
        <v>1.7000000000000002</v>
      </c>
      <c r="R339" s="14">
        <f t="shared" si="63"/>
        <v>1.5300000000000002</v>
      </c>
      <c r="S339" s="8"/>
      <c r="T339" s="15"/>
      <c r="U339" s="16" t="s">
        <v>413</v>
      </c>
      <c r="V339" s="18" t="s">
        <v>412</v>
      </c>
      <c r="W339" s="19">
        <v>45597</v>
      </c>
      <c r="X339" s="20"/>
      <c r="Y339" s="13">
        <v>1</v>
      </c>
      <c r="Z339" s="13">
        <v>1</v>
      </c>
      <c r="AA339" s="13" t="s">
        <v>105</v>
      </c>
      <c r="AB339" s="728" t="s">
        <v>725</v>
      </c>
    </row>
    <row r="340" spans="1:42" x14ac:dyDescent="0.25">
      <c r="A340" s="2" t="s">
        <v>208</v>
      </c>
      <c r="B340" s="18">
        <v>100356</v>
      </c>
      <c r="C340" s="3">
        <v>5901812592644</v>
      </c>
      <c r="D340" s="85" t="s">
        <v>209</v>
      </c>
      <c r="E340" s="376">
        <v>180</v>
      </c>
      <c r="F340" s="277">
        <f t="shared" si="61"/>
        <v>216</v>
      </c>
      <c r="G340" s="76" t="s">
        <v>139</v>
      </c>
      <c r="H340" s="398" t="s">
        <v>139</v>
      </c>
      <c r="I340" s="13" t="s">
        <v>99</v>
      </c>
      <c r="J340" s="13" t="s">
        <v>100</v>
      </c>
      <c r="K340" s="13">
        <v>85168080</v>
      </c>
      <c r="L340" s="13" t="s">
        <v>411</v>
      </c>
      <c r="M340" s="77">
        <v>500</v>
      </c>
      <c r="N340" s="12">
        <v>100</v>
      </c>
      <c r="O340" s="12">
        <v>100</v>
      </c>
      <c r="P340" s="78">
        <v>5</v>
      </c>
      <c r="Q340" s="14">
        <v>2.04</v>
      </c>
      <c r="R340" s="14">
        <f t="shared" si="63"/>
        <v>1.8360000000000001</v>
      </c>
      <c r="S340" s="8"/>
      <c r="T340" s="15"/>
      <c r="U340" s="16" t="s">
        <v>413</v>
      </c>
      <c r="V340" s="18" t="s">
        <v>412</v>
      </c>
      <c r="W340" s="19">
        <v>45597</v>
      </c>
      <c r="X340" s="20"/>
      <c r="Y340" s="13">
        <v>1</v>
      </c>
      <c r="Z340" s="13">
        <v>1</v>
      </c>
      <c r="AA340" s="13" t="s">
        <v>105</v>
      </c>
      <c r="AB340" s="728" t="s">
        <v>725</v>
      </c>
    </row>
    <row r="341" spans="1:42" x14ac:dyDescent="0.25">
      <c r="A341" s="2" t="s">
        <v>210</v>
      </c>
      <c r="B341" s="18">
        <v>100357</v>
      </c>
      <c r="C341" s="3">
        <v>5901812592651</v>
      </c>
      <c r="D341" s="85" t="s">
        <v>211</v>
      </c>
      <c r="E341" s="376">
        <v>205</v>
      </c>
      <c r="F341" s="277">
        <f t="shared" si="61"/>
        <v>246</v>
      </c>
      <c r="G341" s="76" t="s">
        <v>139</v>
      </c>
      <c r="H341" s="398" t="s">
        <v>139</v>
      </c>
      <c r="I341" s="13" t="s">
        <v>99</v>
      </c>
      <c r="J341" s="13" t="s">
        <v>100</v>
      </c>
      <c r="K341" s="13">
        <v>85168080</v>
      </c>
      <c r="L341" s="13" t="s">
        <v>411</v>
      </c>
      <c r="M341" s="77">
        <v>500</v>
      </c>
      <c r="N341" s="12">
        <v>200</v>
      </c>
      <c r="O341" s="12">
        <v>200</v>
      </c>
      <c r="P341" s="78">
        <v>6</v>
      </c>
      <c r="Q341" s="14">
        <v>2.38</v>
      </c>
      <c r="R341" s="14">
        <f t="shared" si="63"/>
        <v>2.1419999999999999</v>
      </c>
      <c r="S341" s="8"/>
      <c r="T341" s="15"/>
      <c r="U341" s="16" t="s">
        <v>413</v>
      </c>
      <c r="V341" s="18" t="s">
        <v>412</v>
      </c>
      <c r="W341" s="19">
        <v>45597</v>
      </c>
      <c r="X341" s="20"/>
      <c r="Y341" s="13">
        <v>1</v>
      </c>
      <c r="Z341" s="13">
        <v>1</v>
      </c>
      <c r="AA341" s="13" t="s">
        <v>105</v>
      </c>
      <c r="AB341" s="728" t="s">
        <v>725</v>
      </c>
    </row>
    <row r="342" spans="1:42" x14ac:dyDescent="0.25">
      <c r="A342" s="2" t="s">
        <v>212</v>
      </c>
      <c r="B342" s="18">
        <v>100358</v>
      </c>
      <c r="C342" s="3">
        <v>5901812592668</v>
      </c>
      <c r="D342" s="85" t="s">
        <v>213</v>
      </c>
      <c r="E342" s="376">
        <v>232</v>
      </c>
      <c r="F342" s="277">
        <f t="shared" si="61"/>
        <v>278.39999999999998</v>
      </c>
      <c r="G342" s="76" t="s">
        <v>139</v>
      </c>
      <c r="H342" s="398" t="s">
        <v>139</v>
      </c>
      <c r="I342" s="13" t="s">
        <v>99</v>
      </c>
      <c r="J342" s="13" t="s">
        <v>100</v>
      </c>
      <c r="K342" s="13">
        <v>85168080</v>
      </c>
      <c r="L342" s="13" t="s">
        <v>411</v>
      </c>
      <c r="M342" s="77">
        <v>500</v>
      </c>
      <c r="N342" s="12">
        <v>200</v>
      </c>
      <c r="O342" s="12">
        <v>200</v>
      </c>
      <c r="P342" s="78">
        <v>7</v>
      </c>
      <c r="Q342" s="14">
        <v>2.7199999999999998</v>
      </c>
      <c r="R342" s="14">
        <f t="shared" si="63"/>
        <v>2.448</v>
      </c>
      <c r="S342" s="8"/>
      <c r="T342" s="15"/>
      <c r="U342" s="16" t="s">
        <v>413</v>
      </c>
      <c r="V342" s="18" t="s">
        <v>412</v>
      </c>
      <c r="W342" s="19">
        <v>45597</v>
      </c>
      <c r="X342" s="20"/>
      <c r="Y342" s="13">
        <v>1</v>
      </c>
      <c r="Z342" s="13">
        <v>1</v>
      </c>
      <c r="AA342" s="13" t="s">
        <v>105</v>
      </c>
      <c r="AB342" s="728" t="s">
        <v>725</v>
      </c>
    </row>
    <row r="343" spans="1:42" x14ac:dyDescent="0.25">
      <c r="A343" s="2" t="s">
        <v>214</v>
      </c>
      <c r="B343" s="18">
        <v>100359</v>
      </c>
      <c r="C343" s="3">
        <v>5901812592675</v>
      </c>
      <c r="D343" s="85" t="s">
        <v>215</v>
      </c>
      <c r="E343" s="376">
        <v>252</v>
      </c>
      <c r="F343" s="277">
        <f t="shared" si="61"/>
        <v>302.39999999999998</v>
      </c>
      <c r="G343" s="76" t="s">
        <v>139</v>
      </c>
      <c r="H343" s="398" t="s">
        <v>139</v>
      </c>
      <c r="I343" s="13" t="s">
        <v>99</v>
      </c>
      <c r="J343" s="13" t="s">
        <v>100</v>
      </c>
      <c r="K343" s="13">
        <v>85168080</v>
      </c>
      <c r="L343" s="13" t="s">
        <v>411</v>
      </c>
      <c r="M343" s="77">
        <v>500</v>
      </c>
      <c r="N343" s="12">
        <v>200</v>
      </c>
      <c r="O343" s="12">
        <v>200</v>
      </c>
      <c r="P343" s="78">
        <v>8</v>
      </c>
      <c r="Q343" s="14">
        <v>4.2</v>
      </c>
      <c r="R343" s="14">
        <f t="shared" si="63"/>
        <v>3.7800000000000002</v>
      </c>
      <c r="S343" s="8"/>
      <c r="T343" s="15"/>
      <c r="U343" s="16" t="s">
        <v>413</v>
      </c>
      <c r="V343" s="18" t="s">
        <v>412</v>
      </c>
      <c r="W343" s="19">
        <v>45597</v>
      </c>
      <c r="X343" s="20"/>
      <c r="Y343" s="13">
        <v>1</v>
      </c>
      <c r="Z343" s="13">
        <v>1</v>
      </c>
      <c r="AA343" s="13" t="s">
        <v>105</v>
      </c>
      <c r="AB343" s="728" t="s">
        <v>725</v>
      </c>
    </row>
    <row r="344" spans="1:42" x14ac:dyDescent="0.25">
      <c r="A344" s="2" t="s">
        <v>216</v>
      </c>
      <c r="B344" s="18">
        <v>100387</v>
      </c>
      <c r="C344" s="3">
        <v>5901812592682</v>
      </c>
      <c r="D344" s="85" t="s">
        <v>217</v>
      </c>
      <c r="E344" s="376">
        <v>300.42010000000005</v>
      </c>
      <c r="F344" s="277">
        <f t="shared" si="61"/>
        <v>360.50412000000006</v>
      </c>
      <c r="G344" s="76" t="s">
        <v>139</v>
      </c>
      <c r="H344" s="398" t="s">
        <v>139</v>
      </c>
      <c r="I344" s="13" t="s">
        <v>99</v>
      </c>
      <c r="J344" s="13" t="s">
        <v>100</v>
      </c>
      <c r="K344" s="13">
        <v>85168080</v>
      </c>
      <c r="L344" s="13" t="s">
        <v>411</v>
      </c>
      <c r="M344" s="77">
        <v>500</v>
      </c>
      <c r="N344" s="12">
        <v>200</v>
      </c>
      <c r="O344" s="12">
        <v>200</v>
      </c>
      <c r="P344" s="78">
        <v>9</v>
      </c>
      <c r="Q344" s="14">
        <v>5</v>
      </c>
      <c r="R344" s="14">
        <f t="shared" si="63"/>
        <v>4.5</v>
      </c>
      <c r="S344" s="8"/>
      <c r="T344" s="15"/>
      <c r="U344" s="16" t="s">
        <v>413</v>
      </c>
      <c r="V344" s="18" t="s">
        <v>412</v>
      </c>
      <c r="W344" s="19">
        <v>45597</v>
      </c>
      <c r="X344" s="20"/>
      <c r="Y344" s="13">
        <v>1</v>
      </c>
      <c r="Z344" s="13">
        <v>1</v>
      </c>
      <c r="AA344" s="13" t="s">
        <v>105</v>
      </c>
      <c r="AB344" s="728" t="s">
        <v>725</v>
      </c>
    </row>
    <row r="345" spans="1:42" x14ac:dyDescent="0.25">
      <c r="A345" s="2" t="s">
        <v>218</v>
      </c>
      <c r="B345" s="18">
        <v>100388</v>
      </c>
      <c r="C345" s="3">
        <v>5901812592699</v>
      </c>
      <c r="D345" s="85" t="s">
        <v>219</v>
      </c>
      <c r="E345" s="376">
        <v>348.47989999999999</v>
      </c>
      <c r="F345" s="277">
        <f t="shared" si="61"/>
        <v>418.17587999999995</v>
      </c>
      <c r="G345" s="76" t="s">
        <v>139</v>
      </c>
      <c r="H345" s="398" t="s">
        <v>139</v>
      </c>
      <c r="I345" s="13" t="s">
        <v>99</v>
      </c>
      <c r="J345" s="13" t="s">
        <v>100</v>
      </c>
      <c r="K345" s="13">
        <v>85168080</v>
      </c>
      <c r="L345" s="13" t="s">
        <v>411</v>
      </c>
      <c r="M345" s="77">
        <v>500</v>
      </c>
      <c r="N345" s="12">
        <v>200</v>
      </c>
      <c r="O345" s="12">
        <v>200</v>
      </c>
      <c r="P345" s="78">
        <v>10</v>
      </c>
      <c r="Q345" s="14">
        <v>5.7</v>
      </c>
      <c r="R345" s="14">
        <f t="shared" si="63"/>
        <v>5.13</v>
      </c>
      <c r="S345" s="8"/>
      <c r="T345" s="15"/>
      <c r="U345" s="16" t="s">
        <v>413</v>
      </c>
      <c r="V345" s="18" t="s">
        <v>412</v>
      </c>
      <c r="W345" s="19">
        <v>45597</v>
      </c>
      <c r="X345" s="20"/>
      <c r="Y345" s="13">
        <v>1</v>
      </c>
      <c r="Z345" s="13">
        <v>1</v>
      </c>
      <c r="AA345" s="13" t="s">
        <v>105</v>
      </c>
      <c r="AB345" s="728" t="s">
        <v>725</v>
      </c>
    </row>
    <row r="346" spans="1:42" x14ac:dyDescent="0.25">
      <c r="A346" s="2" t="s">
        <v>220</v>
      </c>
      <c r="B346" s="18">
        <v>100374</v>
      </c>
      <c r="C346" s="3">
        <v>5901812592705</v>
      </c>
      <c r="D346" s="85" t="s">
        <v>221</v>
      </c>
      <c r="E346" s="376">
        <v>515</v>
      </c>
      <c r="F346" s="277">
        <f t="shared" si="61"/>
        <v>618</v>
      </c>
      <c r="G346" s="76" t="s">
        <v>139</v>
      </c>
      <c r="H346" s="398" t="s">
        <v>139</v>
      </c>
      <c r="I346" s="13" t="s">
        <v>99</v>
      </c>
      <c r="J346" s="13" t="s">
        <v>100</v>
      </c>
      <c r="K346" s="13">
        <v>85168080</v>
      </c>
      <c r="L346" s="13" t="s">
        <v>411</v>
      </c>
      <c r="M346" s="77">
        <v>500</v>
      </c>
      <c r="N346" s="12">
        <v>200</v>
      </c>
      <c r="O346" s="12">
        <v>200</v>
      </c>
      <c r="P346" s="78">
        <v>15</v>
      </c>
      <c r="Q346" s="14">
        <v>8.1999999999999993</v>
      </c>
      <c r="R346" s="14">
        <f t="shared" si="63"/>
        <v>7.38</v>
      </c>
      <c r="S346" s="8"/>
      <c r="T346" s="15"/>
      <c r="U346" s="16" t="s">
        <v>413</v>
      </c>
      <c r="V346" s="18" t="s">
        <v>412</v>
      </c>
      <c r="W346" s="19">
        <v>45597</v>
      </c>
      <c r="X346" s="20"/>
      <c r="Y346" s="13">
        <v>1</v>
      </c>
      <c r="Z346" s="13">
        <v>1</v>
      </c>
      <c r="AA346" s="13" t="s">
        <v>105</v>
      </c>
      <c r="AB346" s="728" t="s">
        <v>725</v>
      </c>
    </row>
    <row r="347" spans="1:42" ht="14.4" thickBot="1" x14ac:dyDescent="0.3">
      <c r="A347" s="2" t="s">
        <v>222</v>
      </c>
      <c r="B347" s="18">
        <v>100370</v>
      </c>
      <c r="C347" s="3">
        <v>5901812592712</v>
      </c>
      <c r="D347" s="85" t="s">
        <v>223</v>
      </c>
      <c r="E347" s="377">
        <v>668.64509999999996</v>
      </c>
      <c r="F347" s="278">
        <f t="shared" si="61"/>
        <v>802.37411999999995</v>
      </c>
      <c r="G347" s="76" t="s">
        <v>139</v>
      </c>
      <c r="H347" s="398" t="s">
        <v>139</v>
      </c>
      <c r="I347" s="13" t="s">
        <v>99</v>
      </c>
      <c r="J347" s="13" t="s">
        <v>100</v>
      </c>
      <c r="K347" s="13">
        <v>85168080</v>
      </c>
      <c r="L347" s="13" t="s">
        <v>411</v>
      </c>
      <c r="M347" s="77">
        <v>500</v>
      </c>
      <c r="N347" s="12">
        <v>200</v>
      </c>
      <c r="O347" s="12">
        <v>200</v>
      </c>
      <c r="P347" s="78">
        <v>20</v>
      </c>
      <c r="Q347" s="14">
        <v>9.4</v>
      </c>
      <c r="R347" s="14">
        <f t="shared" si="63"/>
        <v>8.4600000000000009</v>
      </c>
      <c r="S347" s="8"/>
      <c r="T347" s="15"/>
      <c r="U347" s="16" t="s">
        <v>413</v>
      </c>
      <c r="V347" s="18" t="s">
        <v>412</v>
      </c>
      <c r="W347" s="19">
        <v>45597</v>
      </c>
      <c r="X347" s="20"/>
      <c r="Y347" s="13">
        <v>1</v>
      </c>
      <c r="Z347" s="13">
        <v>1</v>
      </c>
      <c r="AA347" s="13" t="s">
        <v>105</v>
      </c>
      <c r="AB347" s="728" t="s">
        <v>725</v>
      </c>
    </row>
    <row r="348" spans="1:42" s="206" customFormat="1" ht="14.4" thickBot="1" x14ac:dyDescent="0.3">
      <c r="A348" s="207"/>
      <c r="B348" s="216"/>
      <c r="C348" s="209"/>
      <c r="D348" s="208" t="s">
        <v>224</v>
      </c>
      <c r="E348" s="458"/>
      <c r="F348" s="459"/>
      <c r="G348" s="230"/>
      <c r="H348" s="397"/>
      <c r="I348" s="212"/>
      <c r="J348" s="212"/>
      <c r="K348" s="212"/>
      <c r="L348" s="212"/>
      <c r="M348" s="213"/>
      <c r="N348" s="1140"/>
      <c r="O348" s="1140"/>
      <c r="P348" s="213"/>
      <c r="Q348" s="214"/>
      <c r="R348" s="214"/>
      <c r="S348" s="213"/>
      <c r="T348" s="213"/>
      <c r="U348" s="215"/>
      <c r="V348" s="216"/>
      <c r="W348" s="217"/>
      <c r="X348" s="217"/>
      <c r="Y348" s="213"/>
      <c r="Z348" s="213"/>
      <c r="AA348" s="213"/>
      <c r="AB348" s="730"/>
      <c r="AC348" s="84"/>
      <c r="AD348" s="84"/>
      <c r="AE348" s="84"/>
      <c r="AF348" s="84"/>
      <c r="AG348" s="84"/>
      <c r="AH348" s="84"/>
      <c r="AI348" s="84"/>
      <c r="AJ348" s="84"/>
      <c r="AK348" s="84"/>
      <c r="AL348" s="84"/>
      <c r="AM348" s="84"/>
      <c r="AN348" s="84"/>
      <c r="AO348" s="84"/>
      <c r="AP348" s="84"/>
    </row>
    <row r="349" spans="1:42" s="104" customFormat="1" x14ac:dyDescent="0.25">
      <c r="A349" s="41" t="s">
        <v>225</v>
      </c>
      <c r="B349" s="57">
        <v>100383</v>
      </c>
      <c r="C349" s="42">
        <v>5901812590817</v>
      </c>
      <c r="D349" s="425" t="s">
        <v>226</v>
      </c>
      <c r="E349" s="383">
        <v>62</v>
      </c>
      <c r="F349" s="279">
        <f t="shared" si="61"/>
        <v>74.399999999999991</v>
      </c>
      <c r="G349" s="79" t="s">
        <v>139</v>
      </c>
      <c r="H349" s="79" t="s">
        <v>139</v>
      </c>
      <c r="I349" s="49" t="s">
        <v>99</v>
      </c>
      <c r="J349" s="49" t="s">
        <v>100</v>
      </c>
      <c r="K349" s="49">
        <v>85168080</v>
      </c>
      <c r="L349" s="49" t="s">
        <v>411</v>
      </c>
      <c r="M349" s="80">
        <v>500</v>
      </c>
      <c r="N349" s="1146">
        <v>100</v>
      </c>
      <c r="O349" s="1146">
        <v>100</v>
      </c>
      <c r="P349" s="81">
        <v>1</v>
      </c>
      <c r="Q349" s="54">
        <v>1</v>
      </c>
      <c r="R349" s="54">
        <f t="shared" ref="R349:R357" si="64">Q349*0.9</f>
        <v>0.9</v>
      </c>
      <c r="S349" s="82"/>
      <c r="T349" s="55" t="s">
        <v>138</v>
      </c>
      <c r="U349" s="56" t="s">
        <v>413</v>
      </c>
      <c r="V349" s="57" t="s">
        <v>412</v>
      </c>
      <c r="W349" s="50">
        <v>45597</v>
      </c>
      <c r="X349" s="51"/>
      <c r="Y349" s="49">
        <v>1</v>
      </c>
      <c r="Z349" s="49">
        <v>1</v>
      </c>
      <c r="AA349" s="49" t="s">
        <v>105</v>
      </c>
      <c r="AB349" s="724" t="s">
        <v>725</v>
      </c>
    </row>
    <row r="350" spans="1:42" s="104" customFormat="1" x14ac:dyDescent="0.25">
      <c r="A350" s="41" t="s">
        <v>227</v>
      </c>
      <c r="B350" s="57">
        <v>100380</v>
      </c>
      <c r="C350" s="42">
        <v>5901812590824</v>
      </c>
      <c r="D350" s="425" t="s">
        <v>228</v>
      </c>
      <c r="E350" s="381">
        <v>73</v>
      </c>
      <c r="F350" s="273">
        <f t="shared" si="61"/>
        <v>87.6</v>
      </c>
      <c r="G350" s="79" t="s">
        <v>139</v>
      </c>
      <c r="H350" s="79" t="s">
        <v>139</v>
      </c>
      <c r="I350" s="49" t="s">
        <v>99</v>
      </c>
      <c r="J350" s="49" t="s">
        <v>100</v>
      </c>
      <c r="K350" s="49">
        <v>85168080</v>
      </c>
      <c r="L350" s="49" t="s">
        <v>411</v>
      </c>
      <c r="M350" s="80">
        <v>500</v>
      </c>
      <c r="N350" s="1146">
        <v>100</v>
      </c>
      <c r="O350" s="1146">
        <v>100</v>
      </c>
      <c r="P350" s="81">
        <v>1.5</v>
      </c>
      <c r="Q350" s="54">
        <v>1.3</v>
      </c>
      <c r="R350" s="54">
        <f t="shared" si="64"/>
        <v>1.1700000000000002</v>
      </c>
      <c r="S350" s="82"/>
      <c r="T350" s="55" t="s">
        <v>138</v>
      </c>
      <c r="U350" s="56" t="s">
        <v>413</v>
      </c>
      <c r="V350" s="57" t="s">
        <v>412</v>
      </c>
      <c r="W350" s="50">
        <v>45597</v>
      </c>
      <c r="X350" s="51"/>
      <c r="Y350" s="49">
        <v>1</v>
      </c>
      <c r="Z350" s="49">
        <v>1</v>
      </c>
      <c r="AA350" s="49" t="s">
        <v>105</v>
      </c>
      <c r="AB350" s="724" t="s">
        <v>725</v>
      </c>
    </row>
    <row r="351" spans="1:42" s="104" customFormat="1" x14ac:dyDescent="0.25">
      <c r="A351" s="41" t="s">
        <v>229</v>
      </c>
      <c r="B351" s="57">
        <v>100384</v>
      </c>
      <c r="C351" s="42">
        <v>5901812590831</v>
      </c>
      <c r="D351" s="425" t="s">
        <v>230</v>
      </c>
      <c r="E351" s="381">
        <v>95</v>
      </c>
      <c r="F351" s="273">
        <f t="shared" si="61"/>
        <v>114</v>
      </c>
      <c r="G351" s="79" t="s">
        <v>139</v>
      </c>
      <c r="H351" s="79" t="s">
        <v>139</v>
      </c>
      <c r="I351" s="49" t="s">
        <v>99</v>
      </c>
      <c r="J351" s="49" t="s">
        <v>100</v>
      </c>
      <c r="K351" s="49">
        <v>85168080</v>
      </c>
      <c r="L351" s="49" t="s">
        <v>411</v>
      </c>
      <c r="M351" s="80">
        <v>500</v>
      </c>
      <c r="N351" s="1146">
        <v>100</v>
      </c>
      <c r="O351" s="1146">
        <v>100</v>
      </c>
      <c r="P351" s="81">
        <v>2</v>
      </c>
      <c r="Q351" s="54">
        <v>1.5</v>
      </c>
      <c r="R351" s="54">
        <f t="shared" si="64"/>
        <v>1.35</v>
      </c>
      <c r="S351" s="82"/>
      <c r="T351" s="55" t="s">
        <v>138</v>
      </c>
      <c r="U351" s="56" t="s">
        <v>413</v>
      </c>
      <c r="V351" s="57" t="s">
        <v>412</v>
      </c>
      <c r="W351" s="50">
        <v>45597</v>
      </c>
      <c r="X351" s="51"/>
      <c r="Y351" s="49">
        <v>1</v>
      </c>
      <c r="Z351" s="49">
        <v>1</v>
      </c>
      <c r="AA351" s="49" t="s">
        <v>105</v>
      </c>
      <c r="AB351" s="724" t="s">
        <v>725</v>
      </c>
    </row>
    <row r="352" spans="1:42" s="104" customFormat="1" x14ac:dyDescent="0.25">
      <c r="A352" s="41" t="s">
        <v>231</v>
      </c>
      <c r="B352" s="57">
        <v>100381</v>
      </c>
      <c r="C352" s="42">
        <v>5901812590848</v>
      </c>
      <c r="D352" s="425" t="s">
        <v>232</v>
      </c>
      <c r="E352" s="381">
        <v>130</v>
      </c>
      <c r="F352" s="273">
        <f t="shared" si="61"/>
        <v>156</v>
      </c>
      <c r="G352" s="79" t="s">
        <v>139</v>
      </c>
      <c r="H352" s="79" t="s">
        <v>139</v>
      </c>
      <c r="I352" s="49" t="s">
        <v>99</v>
      </c>
      <c r="J352" s="49" t="s">
        <v>100</v>
      </c>
      <c r="K352" s="49">
        <v>85168080</v>
      </c>
      <c r="L352" s="49" t="s">
        <v>411</v>
      </c>
      <c r="M352" s="80">
        <v>500</v>
      </c>
      <c r="N352" s="1146">
        <v>100</v>
      </c>
      <c r="O352" s="1146">
        <v>100</v>
      </c>
      <c r="P352" s="81">
        <v>3</v>
      </c>
      <c r="Q352" s="54">
        <v>1.8</v>
      </c>
      <c r="R352" s="54">
        <f t="shared" si="64"/>
        <v>1.62</v>
      </c>
      <c r="S352" s="82"/>
      <c r="T352" s="55" t="s">
        <v>138</v>
      </c>
      <c r="U352" s="56" t="s">
        <v>413</v>
      </c>
      <c r="V352" s="57" t="s">
        <v>412</v>
      </c>
      <c r="W352" s="50">
        <v>45597</v>
      </c>
      <c r="X352" s="51"/>
      <c r="Y352" s="49">
        <v>1</v>
      </c>
      <c r="Z352" s="49">
        <v>1</v>
      </c>
      <c r="AA352" s="49" t="s">
        <v>105</v>
      </c>
      <c r="AB352" s="724" t="s">
        <v>725</v>
      </c>
    </row>
    <row r="353" spans="1:42" s="104" customFormat="1" x14ac:dyDescent="0.25">
      <c r="A353" s="41" t="s">
        <v>233</v>
      </c>
      <c r="B353" s="57">
        <v>100382</v>
      </c>
      <c r="C353" s="42">
        <v>5901812590855</v>
      </c>
      <c r="D353" s="425" t="s">
        <v>234</v>
      </c>
      <c r="E353" s="381">
        <v>160</v>
      </c>
      <c r="F353" s="273">
        <f t="shared" si="61"/>
        <v>192</v>
      </c>
      <c r="G353" s="79" t="s">
        <v>139</v>
      </c>
      <c r="H353" s="79" t="s">
        <v>139</v>
      </c>
      <c r="I353" s="49" t="s">
        <v>99</v>
      </c>
      <c r="J353" s="49" t="s">
        <v>100</v>
      </c>
      <c r="K353" s="49">
        <v>85168080</v>
      </c>
      <c r="L353" s="49" t="s">
        <v>411</v>
      </c>
      <c r="M353" s="80">
        <v>500</v>
      </c>
      <c r="N353" s="1146">
        <v>100</v>
      </c>
      <c r="O353" s="1146">
        <v>100</v>
      </c>
      <c r="P353" s="81">
        <v>4</v>
      </c>
      <c r="Q353" s="54">
        <v>2.1</v>
      </c>
      <c r="R353" s="54">
        <f t="shared" si="64"/>
        <v>1.8900000000000001</v>
      </c>
      <c r="S353" s="82"/>
      <c r="T353" s="55" t="s">
        <v>138</v>
      </c>
      <c r="U353" s="56" t="s">
        <v>413</v>
      </c>
      <c r="V353" s="57" t="s">
        <v>412</v>
      </c>
      <c r="W353" s="50">
        <v>45597</v>
      </c>
      <c r="X353" s="51"/>
      <c r="Y353" s="49">
        <v>1</v>
      </c>
      <c r="Z353" s="49">
        <v>1</v>
      </c>
      <c r="AA353" s="49" t="s">
        <v>105</v>
      </c>
      <c r="AB353" s="724" t="s">
        <v>725</v>
      </c>
    </row>
    <row r="354" spans="1:42" s="104" customFormat="1" x14ac:dyDescent="0.25">
      <c r="A354" s="41" t="s">
        <v>235</v>
      </c>
      <c r="B354" s="57">
        <v>100391</v>
      </c>
      <c r="C354" s="42">
        <v>5901812590862</v>
      </c>
      <c r="D354" s="425" t="s">
        <v>236</v>
      </c>
      <c r="E354" s="381">
        <v>186.25490000000002</v>
      </c>
      <c r="F354" s="273">
        <f t="shared" si="61"/>
        <v>223.50588000000002</v>
      </c>
      <c r="G354" s="79" t="s">
        <v>139</v>
      </c>
      <c r="H354" s="79" t="s">
        <v>139</v>
      </c>
      <c r="I354" s="49" t="s">
        <v>99</v>
      </c>
      <c r="J354" s="49" t="s">
        <v>100</v>
      </c>
      <c r="K354" s="49">
        <v>85168080</v>
      </c>
      <c r="L354" s="49" t="s">
        <v>411</v>
      </c>
      <c r="M354" s="80">
        <v>500</v>
      </c>
      <c r="N354" s="1146">
        <v>100</v>
      </c>
      <c r="O354" s="1146">
        <v>100</v>
      </c>
      <c r="P354" s="81">
        <v>5</v>
      </c>
      <c r="Q354" s="54">
        <v>2.5</v>
      </c>
      <c r="R354" s="54">
        <f t="shared" si="64"/>
        <v>2.25</v>
      </c>
      <c r="S354" s="82"/>
      <c r="T354" s="55" t="s">
        <v>138</v>
      </c>
      <c r="U354" s="56" t="s">
        <v>413</v>
      </c>
      <c r="V354" s="57" t="s">
        <v>412</v>
      </c>
      <c r="W354" s="50">
        <v>45597</v>
      </c>
      <c r="X354" s="51"/>
      <c r="Y354" s="49">
        <v>1</v>
      </c>
      <c r="Z354" s="49">
        <v>1</v>
      </c>
      <c r="AA354" s="49" t="s">
        <v>105</v>
      </c>
      <c r="AB354" s="724" t="s">
        <v>725</v>
      </c>
    </row>
    <row r="355" spans="1:42" s="104" customFormat="1" x14ac:dyDescent="0.25">
      <c r="A355" s="41" t="s">
        <v>237</v>
      </c>
      <c r="B355" s="57">
        <v>100398</v>
      </c>
      <c r="C355" s="42">
        <v>5901812590879</v>
      </c>
      <c r="D355" s="425" t="s">
        <v>238</v>
      </c>
      <c r="E355" s="381">
        <v>220.5951</v>
      </c>
      <c r="F355" s="273">
        <f t="shared" si="61"/>
        <v>264.71411999999998</v>
      </c>
      <c r="G355" s="79" t="s">
        <v>139</v>
      </c>
      <c r="H355" s="79" t="s">
        <v>139</v>
      </c>
      <c r="I355" s="49" t="s">
        <v>99</v>
      </c>
      <c r="J355" s="49" t="s">
        <v>100</v>
      </c>
      <c r="K355" s="49">
        <v>85168080</v>
      </c>
      <c r="L355" s="49" t="s">
        <v>411</v>
      </c>
      <c r="M355" s="80">
        <v>500</v>
      </c>
      <c r="N355" s="1146">
        <v>200</v>
      </c>
      <c r="O355" s="1146">
        <v>200</v>
      </c>
      <c r="P355" s="81">
        <v>6</v>
      </c>
      <c r="Q355" s="54">
        <v>2.8</v>
      </c>
      <c r="R355" s="54">
        <f t="shared" si="64"/>
        <v>2.52</v>
      </c>
      <c r="S355" s="82"/>
      <c r="T355" s="55" t="s">
        <v>138</v>
      </c>
      <c r="U355" s="56" t="s">
        <v>413</v>
      </c>
      <c r="V355" s="57" t="s">
        <v>412</v>
      </c>
      <c r="W355" s="50">
        <v>45597</v>
      </c>
      <c r="X355" s="51"/>
      <c r="Y355" s="49">
        <v>1</v>
      </c>
      <c r="Z355" s="49">
        <v>1</v>
      </c>
      <c r="AA355" s="49" t="s">
        <v>105</v>
      </c>
      <c r="AB355" s="724" t="s">
        <v>725</v>
      </c>
    </row>
    <row r="356" spans="1:42" s="104" customFormat="1" x14ac:dyDescent="0.25">
      <c r="A356" s="41" t="s">
        <v>239</v>
      </c>
      <c r="B356" s="57">
        <v>100385</v>
      </c>
      <c r="C356" s="42">
        <v>5901812590886</v>
      </c>
      <c r="D356" s="425" t="s">
        <v>240</v>
      </c>
      <c r="E356" s="381">
        <v>256.64510000000001</v>
      </c>
      <c r="F356" s="273">
        <f t="shared" si="61"/>
        <v>307.97412000000003</v>
      </c>
      <c r="G356" s="79" t="s">
        <v>139</v>
      </c>
      <c r="H356" s="79" t="s">
        <v>139</v>
      </c>
      <c r="I356" s="49" t="s">
        <v>99</v>
      </c>
      <c r="J356" s="49" t="s">
        <v>100</v>
      </c>
      <c r="K356" s="49">
        <v>85168080</v>
      </c>
      <c r="L356" s="49" t="s">
        <v>411</v>
      </c>
      <c r="M356" s="80">
        <v>500</v>
      </c>
      <c r="N356" s="1146">
        <v>200</v>
      </c>
      <c r="O356" s="1146">
        <v>200</v>
      </c>
      <c r="P356" s="81">
        <v>7</v>
      </c>
      <c r="Q356" s="54">
        <v>3.1</v>
      </c>
      <c r="R356" s="54">
        <f t="shared" si="64"/>
        <v>2.79</v>
      </c>
      <c r="S356" s="82"/>
      <c r="T356" s="55" t="s">
        <v>138</v>
      </c>
      <c r="U356" s="56" t="s">
        <v>413</v>
      </c>
      <c r="V356" s="57" t="s">
        <v>412</v>
      </c>
      <c r="W356" s="50">
        <v>45597</v>
      </c>
      <c r="X356" s="51"/>
      <c r="Y356" s="49">
        <v>1</v>
      </c>
      <c r="Z356" s="49">
        <v>1</v>
      </c>
      <c r="AA356" s="49" t="s">
        <v>105</v>
      </c>
      <c r="AB356" s="724" t="s">
        <v>725</v>
      </c>
    </row>
    <row r="357" spans="1:42" s="104" customFormat="1" ht="14.4" thickBot="1" x14ac:dyDescent="0.3">
      <c r="A357" s="41" t="s">
        <v>241</v>
      </c>
      <c r="B357" s="57">
        <v>100389</v>
      </c>
      <c r="C357" s="42">
        <v>5901812590893</v>
      </c>
      <c r="D357" s="425" t="s">
        <v>242</v>
      </c>
      <c r="E357" s="382">
        <v>294.4049</v>
      </c>
      <c r="F357" s="274">
        <f t="shared" si="61"/>
        <v>353.28587999999996</v>
      </c>
      <c r="G357" s="79" t="s">
        <v>139</v>
      </c>
      <c r="H357" s="79" t="s">
        <v>139</v>
      </c>
      <c r="I357" s="49" t="s">
        <v>99</v>
      </c>
      <c r="J357" s="49" t="s">
        <v>100</v>
      </c>
      <c r="K357" s="49">
        <v>85168080</v>
      </c>
      <c r="L357" s="49" t="s">
        <v>411</v>
      </c>
      <c r="M357" s="80">
        <v>500</v>
      </c>
      <c r="N357" s="1146">
        <v>200</v>
      </c>
      <c r="O357" s="1146">
        <v>200</v>
      </c>
      <c r="P357" s="81">
        <v>8</v>
      </c>
      <c r="Q357" s="54">
        <v>3.4</v>
      </c>
      <c r="R357" s="54">
        <f t="shared" si="64"/>
        <v>3.06</v>
      </c>
      <c r="S357" s="82"/>
      <c r="T357" s="55" t="s">
        <v>138</v>
      </c>
      <c r="U357" s="56" t="s">
        <v>413</v>
      </c>
      <c r="V357" s="57" t="s">
        <v>412</v>
      </c>
      <c r="W357" s="50">
        <v>45597</v>
      </c>
      <c r="X357" s="51"/>
      <c r="Y357" s="49">
        <v>1</v>
      </c>
      <c r="Z357" s="49">
        <v>1</v>
      </c>
      <c r="AA357" s="49" t="s">
        <v>105</v>
      </c>
      <c r="AB357" s="724" t="s">
        <v>725</v>
      </c>
    </row>
    <row r="358" spans="1:42" s="206" customFormat="1" ht="14.4" thickBot="1" x14ac:dyDescent="0.3">
      <c r="A358" s="207"/>
      <c r="B358" s="216"/>
      <c r="C358" s="209"/>
      <c r="D358" s="208" t="s">
        <v>999</v>
      </c>
      <c r="E358" s="458"/>
      <c r="F358" s="459"/>
      <c r="G358" s="230"/>
      <c r="H358" s="397"/>
      <c r="I358" s="212"/>
      <c r="J358" s="212"/>
      <c r="K358" s="212"/>
      <c r="L358" s="212"/>
      <c r="M358" s="213"/>
      <c r="N358" s="1140"/>
      <c r="O358" s="1140"/>
      <c r="P358" s="213"/>
      <c r="Q358" s="214"/>
      <c r="R358" s="214"/>
      <c r="S358" s="213"/>
      <c r="T358" s="213"/>
      <c r="U358" s="215"/>
      <c r="V358" s="216"/>
      <c r="W358" s="217"/>
      <c r="X358" s="217"/>
      <c r="Y358" s="213"/>
      <c r="Z358" s="213"/>
      <c r="AA358" s="213"/>
      <c r="AB358" s="730"/>
      <c r="AC358" s="84"/>
      <c r="AD358" s="84"/>
      <c r="AE358" s="84"/>
      <c r="AF358" s="84"/>
      <c r="AG358" s="84"/>
      <c r="AH358" s="84"/>
      <c r="AI358" s="84"/>
      <c r="AJ358" s="84"/>
      <c r="AK358" s="84"/>
      <c r="AL358" s="84"/>
      <c r="AM358" s="84"/>
      <c r="AN358" s="84"/>
      <c r="AO358" s="84"/>
      <c r="AP358" s="84"/>
    </row>
    <row r="359" spans="1:42" s="104" customFormat="1" x14ac:dyDescent="0.25">
      <c r="A359" s="41" t="s">
        <v>243</v>
      </c>
      <c r="B359" s="57">
        <v>100449</v>
      </c>
      <c r="C359" s="42">
        <v>5901812592392</v>
      </c>
      <c r="D359" s="425" t="s">
        <v>244</v>
      </c>
      <c r="E359" s="383">
        <v>30.045100000000001</v>
      </c>
      <c r="F359" s="279">
        <f t="shared" si="61"/>
        <v>36.054119999999998</v>
      </c>
      <c r="G359" s="79" t="s">
        <v>139</v>
      </c>
      <c r="H359" s="79" t="s">
        <v>139</v>
      </c>
      <c r="I359" s="49" t="s">
        <v>99</v>
      </c>
      <c r="J359" s="49" t="s">
        <v>100</v>
      </c>
      <c r="K359" s="49">
        <v>85168080</v>
      </c>
      <c r="L359" s="49" t="s">
        <v>411</v>
      </c>
      <c r="M359" s="49">
        <v>200</v>
      </c>
      <c r="N359" s="1147">
        <v>30</v>
      </c>
      <c r="O359" s="82">
        <v>200</v>
      </c>
      <c r="P359" s="49"/>
      <c r="Q359" s="54">
        <v>0.5</v>
      </c>
      <c r="R359" s="54">
        <f t="shared" ref="R359:R376" si="65">Q359*0.9</f>
        <v>0.45</v>
      </c>
      <c r="S359" s="82"/>
      <c r="T359" s="55" t="s">
        <v>138</v>
      </c>
      <c r="U359" s="56" t="s">
        <v>414</v>
      </c>
      <c r="V359" s="57" t="s">
        <v>412</v>
      </c>
      <c r="W359" s="50">
        <v>45597</v>
      </c>
      <c r="X359" s="51"/>
      <c r="Y359" s="49">
        <v>1</v>
      </c>
      <c r="Z359" s="49">
        <v>1</v>
      </c>
      <c r="AA359" s="49" t="s">
        <v>105</v>
      </c>
      <c r="AB359" s="724" t="s">
        <v>725</v>
      </c>
    </row>
    <row r="360" spans="1:42" s="104" customFormat="1" x14ac:dyDescent="0.25">
      <c r="A360" s="41" t="s">
        <v>245</v>
      </c>
      <c r="B360" s="57">
        <v>100442</v>
      </c>
      <c r="C360" s="42">
        <v>5901812592408</v>
      </c>
      <c r="D360" s="425" t="s">
        <v>246</v>
      </c>
      <c r="E360" s="381">
        <v>35.195100000000004</v>
      </c>
      <c r="F360" s="273">
        <f t="shared" si="61"/>
        <v>42.234120000000004</v>
      </c>
      <c r="G360" s="79" t="s">
        <v>139</v>
      </c>
      <c r="H360" s="79" t="s">
        <v>139</v>
      </c>
      <c r="I360" s="49" t="s">
        <v>99</v>
      </c>
      <c r="J360" s="49" t="s">
        <v>100</v>
      </c>
      <c r="K360" s="49">
        <v>85168080</v>
      </c>
      <c r="L360" s="49" t="s">
        <v>411</v>
      </c>
      <c r="M360" s="49">
        <v>200</v>
      </c>
      <c r="N360" s="1147">
        <v>30</v>
      </c>
      <c r="O360" s="82">
        <v>200</v>
      </c>
      <c r="P360" s="49"/>
      <c r="Q360" s="54">
        <v>0.7</v>
      </c>
      <c r="R360" s="54">
        <f t="shared" si="65"/>
        <v>0.63</v>
      </c>
      <c r="S360" s="82"/>
      <c r="T360" s="55" t="s">
        <v>138</v>
      </c>
      <c r="U360" s="56" t="s">
        <v>414</v>
      </c>
      <c r="V360" s="57" t="s">
        <v>412</v>
      </c>
      <c r="W360" s="50">
        <v>45597</v>
      </c>
      <c r="X360" s="51"/>
      <c r="Y360" s="49">
        <v>1</v>
      </c>
      <c r="Z360" s="49">
        <v>1</v>
      </c>
      <c r="AA360" s="49" t="s">
        <v>105</v>
      </c>
      <c r="AB360" s="724" t="s">
        <v>725</v>
      </c>
    </row>
    <row r="361" spans="1:42" s="104" customFormat="1" x14ac:dyDescent="0.25">
      <c r="A361" s="41" t="s">
        <v>247</v>
      </c>
      <c r="B361" s="57">
        <v>100444</v>
      </c>
      <c r="C361" s="42">
        <v>5901812592415</v>
      </c>
      <c r="D361" s="425" t="s">
        <v>248</v>
      </c>
      <c r="E361" s="381">
        <v>39.479900000000001</v>
      </c>
      <c r="F361" s="273">
        <f t="shared" si="61"/>
        <v>47.375880000000002</v>
      </c>
      <c r="G361" s="79" t="s">
        <v>139</v>
      </c>
      <c r="H361" s="79" t="s">
        <v>139</v>
      </c>
      <c r="I361" s="49" t="s">
        <v>99</v>
      </c>
      <c r="J361" s="49" t="s">
        <v>100</v>
      </c>
      <c r="K361" s="49">
        <v>85168080</v>
      </c>
      <c r="L361" s="49" t="s">
        <v>411</v>
      </c>
      <c r="M361" s="49">
        <v>200</v>
      </c>
      <c r="N361" s="1147">
        <v>30</v>
      </c>
      <c r="O361" s="82">
        <v>200</v>
      </c>
      <c r="P361" s="49"/>
      <c r="Q361" s="54">
        <v>0.8</v>
      </c>
      <c r="R361" s="54">
        <f t="shared" si="65"/>
        <v>0.72000000000000008</v>
      </c>
      <c r="S361" s="82"/>
      <c r="T361" s="55" t="s">
        <v>138</v>
      </c>
      <c r="U361" s="56" t="s">
        <v>414</v>
      </c>
      <c r="V361" s="57" t="s">
        <v>412</v>
      </c>
      <c r="W361" s="50">
        <v>45597</v>
      </c>
      <c r="X361" s="51"/>
      <c r="Y361" s="49">
        <v>1</v>
      </c>
      <c r="Z361" s="49">
        <v>1</v>
      </c>
      <c r="AA361" s="49" t="s">
        <v>105</v>
      </c>
      <c r="AB361" s="724" t="s">
        <v>725</v>
      </c>
    </row>
    <row r="362" spans="1:42" s="104" customFormat="1" x14ac:dyDescent="0.25">
      <c r="A362" s="41" t="s">
        <v>249</v>
      </c>
      <c r="B362" s="57">
        <v>100457</v>
      </c>
      <c r="C362" s="42">
        <v>5901812592422</v>
      </c>
      <c r="D362" s="425" t="s">
        <v>250</v>
      </c>
      <c r="E362" s="381">
        <v>44.629899999999999</v>
      </c>
      <c r="F362" s="273">
        <f t="shared" si="61"/>
        <v>53.555879999999995</v>
      </c>
      <c r="G362" s="79" t="s">
        <v>139</v>
      </c>
      <c r="H362" s="79" t="s">
        <v>139</v>
      </c>
      <c r="I362" s="49" t="s">
        <v>99</v>
      </c>
      <c r="J362" s="49" t="s">
        <v>100</v>
      </c>
      <c r="K362" s="49">
        <v>85168080</v>
      </c>
      <c r="L362" s="49" t="s">
        <v>411</v>
      </c>
      <c r="M362" s="49">
        <v>200</v>
      </c>
      <c r="N362" s="1147">
        <v>30</v>
      </c>
      <c r="O362" s="82">
        <v>200</v>
      </c>
      <c r="P362" s="49"/>
      <c r="Q362" s="54">
        <v>1</v>
      </c>
      <c r="R362" s="54">
        <f t="shared" si="65"/>
        <v>0.9</v>
      </c>
      <c r="S362" s="82"/>
      <c r="T362" s="55" t="s">
        <v>138</v>
      </c>
      <c r="U362" s="56" t="s">
        <v>414</v>
      </c>
      <c r="V362" s="57" t="s">
        <v>412</v>
      </c>
      <c r="W362" s="50">
        <v>45597</v>
      </c>
      <c r="X362" s="51"/>
      <c r="Y362" s="49">
        <v>1</v>
      </c>
      <c r="Z362" s="49">
        <v>1</v>
      </c>
      <c r="AA362" s="49" t="s">
        <v>105</v>
      </c>
      <c r="AB362" s="724" t="s">
        <v>725</v>
      </c>
    </row>
    <row r="363" spans="1:42" s="104" customFormat="1" x14ac:dyDescent="0.25">
      <c r="A363" s="41" t="s">
        <v>251</v>
      </c>
      <c r="B363" s="57">
        <v>100447</v>
      </c>
      <c r="C363" s="42">
        <v>5901812592439</v>
      </c>
      <c r="D363" s="425" t="s">
        <v>252</v>
      </c>
      <c r="E363" s="381">
        <v>54.929899999999996</v>
      </c>
      <c r="F363" s="273">
        <f t="shared" si="61"/>
        <v>65.915879999999987</v>
      </c>
      <c r="G363" s="79" t="s">
        <v>139</v>
      </c>
      <c r="H363" s="79" t="s">
        <v>139</v>
      </c>
      <c r="I363" s="49" t="s">
        <v>99</v>
      </c>
      <c r="J363" s="49" t="s">
        <v>100</v>
      </c>
      <c r="K363" s="49">
        <v>85168080</v>
      </c>
      <c r="L363" s="49" t="s">
        <v>411</v>
      </c>
      <c r="M363" s="49">
        <v>200</v>
      </c>
      <c r="N363" s="1147">
        <v>50</v>
      </c>
      <c r="O363" s="82">
        <v>200</v>
      </c>
      <c r="P363" s="49"/>
      <c r="Q363" s="54">
        <v>1.2</v>
      </c>
      <c r="R363" s="54">
        <f t="shared" si="65"/>
        <v>1.08</v>
      </c>
      <c r="S363" s="82"/>
      <c r="T363" s="55" t="s">
        <v>138</v>
      </c>
      <c r="U363" s="56" t="s">
        <v>414</v>
      </c>
      <c r="V363" s="57" t="s">
        <v>412</v>
      </c>
      <c r="W363" s="50">
        <v>45597</v>
      </c>
      <c r="X363" s="51"/>
      <c r="Y363" s="49">
        <v>1</v>
      </c>
      <c r="Z363" s="49">
        <v>1</v>
      </c>
      <c r="AA363" s="49" t="s">
        <v>105</v>
      </c>
      <c r="AB363" s="724" t="s">
        <v>725</v>
      </c>
    </row>
    <row r="364" spans="1:42" s="104" customFormat="1" x14ac:dyDescent="0.25">
      <c r="A364" s="41" t="s">
        <v>253</v>
      </c>
      <c r="B364" s="57">
        <v>100452</v>
      </c>
      <c r="C364" s="42">
        <v>5901812592446</v>
      </c>
      <c r="D364" s="425" t="s">
        <v>254</v>
      </c>
      <c r="E364" s="381">
        <v>68.670100000000005</v>
      </c>
      <c r="F364" s="273">
        <f t="shared" si="61"/>
        <v>82.404120000000006</v>
      </c>
      <c r="G364" s="79" t="s">
        <v>139</v>
      </c>
      <c r="H364" s="79" t="s">
        <v>139</v>
      </c>
      <c r="I364" s="49" t="s">
        <v>99</v>
      </c>
      <c r="J364" s="49" t="s">
        <v>100</v>
      </c>
      <c r="K364" s="49">
        <v>85168080</v>
      </c>
      <c r="L364" s="49" t="s">
        <v>411</v>
      </c>
      <c r="M364" s="49">
        <v>200</v>
      </c>
      <c r="N364" s="1147">
        <v>50</v>
      </c>
      <c r="O364" s="82">
        <v>200</v>
      </c>
      <c r="P364" s="49"/>
      <c r="Q364" s="54">
        <v>1.4</v>
      </c>
      <c r="R364" s="54">
        <f t="shared" si="65"/>
        <v>1.26</v>
      </c>
      <c r="S364" s="82"/>
      <c r="T364" s="55" t="s">
        <v>138</v>
      </c>
      <c r="U364" s="56" t="s">
        <v>414</v>
      </c>
      <c r="V364" s="57" t="s">
        <v>412</v>
      </c>
      <c r="W364" s="50">
        <v>45597</v>
      </c>
      <c r="X364" s="51"/>
      <c r="Y364" s="49">
        <v>1</v>
      </c>
      <c r="Z364" s="49">
        <v>1</v>
      </c>
      <c r="AA364" s="49" t="s">
        <v>105</v>
      </c>
      <c r="AB364" s="724" t="s">
        <v>725</v>
      </c>
    </row>
    <row r="365" spans="1:42" s="104" customFormat="1" x14ac:dyDescent="0.25">
      <c r="A365" s="41" t="s">
        <v>255</v>
      </c>
      <c r="B365" s="57">
        <v>100458</v>
      </c>
      <c r="C365" s="42">
        <v>5901812592453</v>
      </c>
      <c r="D365" s="425" t="s">
        <v>256</v>
      </c>
      <c r="E365" s="381">
        <v>78.970100000000002</v>
      </c>
      <c r="F365" s="273">
        <f t="shared" si="61"/>
        <v>94.764120000000005</v>
      </c>
      <c r="G365" s="79" t="s">
        <v>139</v>
      </c>
      <c r="H365" s="79" t="s">
        <v>139</v>
      </c>
      <c r="I365" s="49" t="s">
        <v>99</v>
      </c>
      <c r="J365" s="49" t="s">
        <v>100</v>
      </c>
      <c r="K365" s="49">
        <v>85168080</v>
      </c>
      <c r="L365" s="49" t="s">
        <v>411</v>
      </c>
      <c r="M365" s="49">
        <v>200</v>
      </c>
      <c r="N365" s="1147">
        <v>50</v>
      </c>
      <c r="O365" s="82">
        <v>200</v>
      </c>
      <c r="P365" s="49"/>
      <c r="Q365" s="54">
        <v>1.6</v>
      </c>
      <c r="R365" s="54">
        <f t="shared" si="65"/>
        <v>1.4400000000000002</v>
      </c>
      <c r="S365" s="82"/>
      <c r="T365" s="55" t="s">
        <v>138</v>
      </c>
      <c r="U365" s="56" t="s">
        <v>414</v>
      </c>
      <c r="V365" s="57" t="s">
        <v>412</v>
      </c>
      <c r="W365" s="50">
        <v>45597</v>
      </c>
      <c r="X365" s="51"/>
      <c r="Y365" s="49">
        <v>1</v>
      </c>
      <c r="Z365" s="49">
        <v>1</v>
      </c>
      <c r="AA365" s="49" t="s">
        <v>105</v>
      </c>
      <c r="AB365" s="724" t="s">
        <v>725</v>
      </c>
    </row>
    <row r="366" spans="1:42" s="104" customFormat="1" x14ac:dyDescent="0.25">
      <c r="A366" s="41" t="s">
        <v>257</v>
      </c>
      <c r="B366" s="57">
        <v>100464</v>
      </c>
      <c r="C366" s="42">
        <v>5901812592460</v>
      </c>
      <c r="D366" s="425" t="s">
        <v>258</v>
      </c>
      <c r="E366" s="381">
        <v>88.404899999999998</v>
      </c>
      <c r="F366" s="273">
        <f t="shared" si="61"/>
        <v>106.08587999999999</v>
      </c>
      <c r="G366" s="79" t="s">
        <v>139</v>
      </c>
      <c r="H366" s="79" t="s">
        <v>139</v>
      </c>
      <c r="I366" s="49" t="s">
        <v>99</v>
      </c>
      <c r="J366" s="49" t="s">
        <v>100</v>
      </c>
      <c r="K366" s="49">
        <v>85168080</v>
      </c>
      <c r="L366" s="49" t="s">
        <v>411</v>
      </c>
      <c r="M366" s="49">
        <v>200</v>
      </c>
      <c r="N366" s="1147">
        <v>50</v>
      </c>
      <c r="O366" s="82">
        <v>200</v>
      </c>
      <c r="P366" s="49"/>
      <c r="Q366" s="54">
        <v>1.9</v>
      </c>
      <c r="R366" s="54">
        <f t="shared" si="65"/>
        <v>1.71</v>
      </c>
      <c r="S366" s="82"/>
      <c r="T366" s="55" t="s">
        <v>138</v>
      </c>
      <c r="U366" s="56" t="s">
        <v>414</v>
      </c>
      <c r="V366" s="57" t="s">
        <v>412</v>
      </c>
      <c r="W366" s="50">
        <v>45597</v>
      </c>
      <c r="X366" s="51"/>
      <c r="Y366" s="49">
        <v>1</v>
      </c>
      <c r="Z366" s="49">
        <v>1</v>
      </c>
      <c r="AA366" s="49" t="s">
        <v>105</v>
      </c>
      <c r="AB366" s="724" t="s">
        <v>725</v>
      </c>
    </row>
    <row r="367" spans="1:42" s="104" customFormat="1" x14ac:dyDescent="0.25">
      <c r="A367" s="41" t="s">
        <v>259</v>
      </c>
      <c r="B367" s="57">
        <v>100459</v>
      </c>
      <c r="C367" s="42">
        <v>5901812592477</v>
      </c>
      <c r="D367" s="425" t="s">
        <v>260</v>
      </c>
      <c r="E367" s="381">
        <v>102.1451</v>
      </c>
      <c r="F367" s="273">
        <f t="shared" si="61"/>
        <v>122.57411999999999</v>
      </c>
      <c r="G367" s="79" t="s">
        <v>139</v>
      </c>
      <c r="H367" s="79" t="s">
        <v>139</v>
      </c>
      <c r="I367" s="49" t="s">
        <v>99</v>
      </c>
      <c r="J367" s="49" t="s">
        <v>100</v>
      </c>
      <c r="K367" s="49">
        <v>85168080</v>
      </c>
      <c r="L367" s="49" t="s">
        <v>411</v>
      </c>
      <c r="M367" s="49">
        <v>250</v>
      </c>
      <c r="N367" s="1147">
        <v>100</v>
      </c>
      <c r="O367" s="82">
        <v>250</v>
      </c>
      <c r="P367" s="49"/>
      <c r="Q367" s="54">
        <v>2.2000000000000002</v>
      </c>
      <c r="R367" s="54">
        <f t="shared" si="65"/>
        <v>1.9800000000000002</v>
      </c>
      <c r="S367" s="82"/>
      <c r="T367" s="55" t="s">
        <v>138</v>
      </c>
      <c r="U367" s="56" t="s">
        <v>414</v>
      </c>
      <c r="V367" s="57" t="s">
        <v>412</v>
      </c>
      <c r="W367" s="50">
        <v>45597</v>
      </c>
      <c r="X367" s="51"/>
      <c r="Y367" s="49">
        <v>1</v>
      </c>
      <c r="Z367" s="49">
        <v>1</v>
      </c>
      <c r="AA367" s="49" t="s">
        <v>105</v>
      </c>
      <c r="AB367" s="724" t="s">
        <v>725</v>
      </c>
    </row>
    <row r="368" spans="1:42" s="104" customFormat="1" x14ac:dyDescent="0.25">
      <c r="A368" s="41" t="s">
        <v>261</v>
      </c>
      <c r="B368" s="57">
        <v>100467</v>
      </c>
      <c r="C368" s="42">
        <v>5901812592484</v>
      </c>
      <c r="D368" s="425" t="s">
        <v>262</v>
      </c>
      <c r="E368" s="381">
        <v>109.00490000000001</v>
      </c>
      <c r="F368" s="273">
        <f t="shared" si="61"/>
        <v>130.80588</v>
      </c>
      <c r="G368" s="79" t="s">
        <v>139</v>
      </c>
      <c r="H368" s="79" t="s">
        <v>139</v>
      </c>
      <c r="I368" s="49" t="s">
        <v>99</v>
      </c>
      <c r="J368" s="49" t="s">
        <v>100</v>
      </c>
      <c r="K368" s="49">
        <v>85168080</v>
      </c>
      <c r="L368" s="49" t="s">
        <v>411</v>
      </c>
      <c r="M368" s="49">
        <v>200</v>
      </c>
      <c r="N368" s="1147">
        <v>100</v>
      </c>
      <c r="O368" s="82">
        <v>250</v>
      </c>
      <c r="P368" s="49"/>
      <c r="Q368" s="54">
        <v>2.4</v>
      </c>
      <c r="R368" s="54">
        <f t="shared" si="65"/>
        <v>2.16</v>
      </c>
      <c r="S368" s="82"/>
      <c r="T368" s="55" t="s">
        <v>138</v>
      </c>
      <c r="U368" s="56" t="s">
        <v>414</v>
      </c>
      <c r="V368" s="57" t="s">
        <v>412</v>
      </c>
      <c r="W368" s="50">
        <v>45597</v>
      </c>
      <c r="X368" s="51"/>
      <c r="Y368" s="49">
        <v>1</v>
      </c>
      <c r="Z368" s="49">
        <v>1</v>
      </c>
      <c r="AA368" s="49" t="s">
        <v>105</v>
      </c>
      <c r="AB368" s="724" t="s">
        <v>725</v>
      </c>
    </row>
    <row r="369" spans="1:42" s="104" customFormat="1" x14ac:dyDescent="0.25">
      <c r="A369" s="41" t="s">
        <v>263</v>
      </c>
      <c r="B369" s="57">
        <v>100461</v>
      </c>
      <c r="C369" s="42">
        <v>5901812592491</v>
      </c>
      <c r="D369" s="425" t="s">
        <v>681</v>
      </c>
      <c r="E369" s="381">
        <v>129.60490000000001</v>
      </c>
      <c r="F369" s="273">
        <f t="shared" si="61"/>
        <v>155.52588</v>
      </c>
      <c r="G369" s="79" t="s">
        <v>139</v>
      </c>
      <c r="H369" s="79" t="s">
        <v>139</v>
      </c>
      <c r="I369" s="49" t="s">
        <v>99</v>
      </c>
      <c r="J369" s="49" t="s">
        <v>100</v>
      </c>
      <c r="K369" s="49">
        <v>85168080</v>
      </c>
      <c r="L369" s="49" t="s">
        <v>411</v>
      </c>
      <c r="M369" s="49">
        <v>200</v>
      </c>
      <c r="N369" s="1147">
        <v>100</v>
      </c>
      <c r="O369" s="82">
        <v>250</v>
      </c>
      <c r="P369" s="49"/>
      <c r="Q369" s="54">
        <v>2.6</v>
      </c>
      <c r="R369" s="54">
        <f t="shared" si="65"/>
        <v>2.3400000000000003</v>
      </c>
      <c r="S369" s="82"/>
      <c r="T369" s="55" t="s">
        <v>138</v>
      </c>
      <c r="U369" s="56" t="s">
        <v>414</v>
      </c>
      <c r="V369" s="57" t="s">
        <v>412</v>
      </c>
      <c r="W369" s="50">
        <v>45597</v>
      </c>
      <c r="X369" s="51"/>
      <c r="Y369" s="49">
        <v>1</v>
      </c>
      <c r="Z369" s="49">
        <v>1</v>
      </c>
      <c r="AA369" s="49" t="s">
        <v>105</v>
      </c>
      <c r="AB369" s="724" t="s">
        <v>725</v>
      </c>
    </row>
    <row r="370" spans="1:42" s="104" customFormat="1" x14ac:dyDescent="0.25">
      <c r="A370" s="41" t="s">
        <v>264</v>
      </c>
      <c r="B370" s="57">
        <v>100462</v>
      </c>
      <c r="C370" s="42">
        <v>5901812592507</v>
      </c>
      <c r="D370" s="425" t="s">
        <v>265</v>
      </c>
      <c r="E370" s="381">
        <v>135.62009999999998</v>
      </c>
      <c r="F370" s="273">
        <f t="shared" si="61"/>
        <v>162.74411999999998</v>
      </c>
      <c r="G370" s="79" t="s">
        <v>139</v>
      </c>
      <c r="H370" s="79" t="s">
        <v>139</v>
      </c>
      <c r="I370" s="49" t="s">
        <v>99</v>
      </c>
      <c r="J370" s="49" t="s">
        <v>100</v>
      </c>
      <c r="K370" s="49">
        <v>85168080</v>
      </c>
      <c r="L370" s="49" t="s">
        <v>411</v>
      </c>
      <c r="M370" s="49">
        <v>200</v>
      </c>
      <c r="N370" s="1147">
        <v>100</v>
      </c>
      <c r="O370" s="82">
        <v>250</v>
      </c>
      <c r="P370" s="49"/>
      <c r="Q370" s="54">
        <v>2.4</v>
      </c>
      <c r="R370" s="54">
        <f t="shared" si="65"/>
        <v>2.16</v>
      </c>
      <c r="S370" s="82"/>
      <c r="T370" s="55" t="s">
        <v>138</v>
      </c>
      <c r="U370" s="56" t="s">
        <v>414</v>
      </c>
      <c r="V370" s="57" t="s">
        <v>412</v>
      </c>
      <c r="W370" s="50">
        <v>45597</v>
      </c>
      <c r="X370" s="51"/>
      <c r="Y370" s="49">
        <v>1</v>
      </c>
      <c r="Z370" s="49">
        <v>1</v>
      </c>
      <c r="AA370" s="49" t="s">
        <v>105</v>
      </c>
      <c r="AB370" s="724" t="s">
        <v>725</v>
      </c>
    </row>
    <row r="371" spans="1:42" s="104" customFormat="1" x14ac:dyDescent="0.25">
      <c r="A371" s="41" t="s">
        <v>266</v>
      </c>
      <c r="B371" s="57">
        <v>100470</v>
      </c>
      <c r="C371" s="42">
        <v>5901812592514</v>
      </c>
      <c r="D371" s="425" t="s">
        <v>267</v>
      </c>
      <c r="E371" s="381">
        <v>150</v>
      </c>
      <c r="F371" s="273">
        <f t="shared" si="61"/>
        <v>180</v>
      </c>
      <c r="G371" s="79" t="s">
        <v>139</v>
      </c>
      <c r="H371" s="79" t="s">
        <v>139</v>
      </c>
      <c r="I371" s="49" t="s">
        <v>99</v>
      </c>
      <c r="J371" s="49" t="s">
        <v>100</v>
      </c>
      <c r="K371" s="49">
        <v>85168080</v>
      </c>
      <c r="L371" s="49" t="s">
        <v>411</v>
      </c>
      <c r="M371" s="49">
        <v>200</v>
      </c>
      <c r="N371" s="1147">
        <v>100</v>
      </c>
      <c r="O371" s="82">
        <v>250</v>
      </c>
      <c r="P371" s="49"/>
      <c r="Q371" s="54">
        <v>2.6</v>
      </c>
      <c r="R371" s="54">
        <f t="shared" si="65"/>
        <v>2.3400000000000003</v>
      </c>
      <c r="S371" s="82"/>
      <c r="T371" s="55" t="s">
        <v>138</v>
      </c>
      <c r="U371" s="56" t="s">
        <v>414</v>
      </c>
      <c r="V371" s="57" t="s">
        <v>412</v>
      </c>
      <c r="W371" s="50">
        <v>45597</v>
      </c>
      <c r="X371" s="51"/>
      <c r="Y371" s="49">
        <v>1</v>
      </c>
      <c r="Z371" s="49">
        <v>1</v>
      </c>
      <c r="AA371" s="49" t="s">
        <v>105</v>
      </c>
      <c r="AB371" s="724" t="s">
        <v>725</v>
      </c>
    </row>
    <row r="372" spans="1:42" s="104" customFormat="1" x14ac:dyDescent="0.25">
      <c r="A372" s="41" t="s">
        <v>268</v>
      </c>
      <c r="B372" s="57">
        <v>100468</v>
      </c>
      <c r="C372" s="42">
        <v>5901812592521</v>
      </c>
      <c r="D372" s="425" t="s">
        <v>269</v>
      </c>
      <c r="E372" s="381">
        <v>155.35490000000001</v>
      </c>
      <c r="F372" s="273">
        <f t="shared" si="61"/>
        <v>186.42588000000001</v>
      </c>
      <c r="G372" s="79" t="s">
        <v>139</v>
      </c>
      <c r="H372" s="79" t="s">
        <v>139</v>
      </c>
      <c r="I372" s="49" t="s">
        <v>99</v>
      </c>
      <c r="J372" s="49" t="s">
        <v>100</v>
      </c>
      <c r="K372" s="49">
        <v>85168080</v>
      </c>
      <c r="L372" s="49" t="s">
        <v>411</v>
      </c>
      <c r="M372" s="49">
        <v>200</v>
      </c>
      <c r="N372" s="1147">
        <v>100</v>
      </c>
      <c r="O372" s="82">
        <v>250</v>
      </c>
      <c r="P372" s="49"/>
      <c r="Q372" s="54">
        <v>2.8</v>
      </c>
      <c r="R372" s="54">
        <f t="shared" si="65"/>
        <v>2.52</v>
      </c>
      <c r="S372" s="82"/>
      <c r="T372" s="55" t="s">
        <v>138</v>
      </c>
      <c r="U372" s="56" t="s">
        <v>414</v>
      </c>
      <c r="V372" s="57" t="s">
        <v>412</v>
      </c>
      <c r="W372" s="50">
        <v>45597</v>
      </c>
      <c r="X372" s="51"/>
      <c r="Y372" s="49">
        <v>1</v>
      </c>
      <c r="Z372" s="49">
        <v>1</v>
      </c>
      <c r="AA372" s="49" t="s">
        <v>105</v>
      </c>
      <c r="AB372" s="724" t="s">
        <v>725</v>
      </c>
    </row>
    <row r="373" spans="1:42" s="104" customFormat="1" x14ac:dyDescent="0.25">
      <c r="A373" s="41" t="s">
        <v>270</v>
      </c>
      <c r="B373" s="57">
        <v>100463</v>
      </c>
      <c r="C373" s="42">
        <v>5901812592538</v>
      </c>
      <c r="D373" s="425" t="s">
        <v>271</v>
      </c>
      <c r="E373" s="381">
        <v>179.39509999999999</v>
      </c>
      <c r="F373" s="273">
        <f t="shared" si="61"/>
        <v>215.27411999999998</v>
      </c>
      <c r="G373" s="79" t="s">
        <v>139</v>
      </c>
      <c r="H373" s="79" t="s">
        <v>139</v>
      </c>
      <c r="I373" s="49" t="s">
        <v>99</v>
      </c>
      <c r="J373" s="49" t="s">
        <v>100</v>
      </c>
      <c r="K373" s="49">
        <v>85168080</v>
      </c>
      <c r="L373" s="49" t="s">
        <v>411</v>
      </c>
      <c r="M373" s="49">
        <v>200</v>
      </c>
      <c r="N373" s="1147">
        <v>100</v>
      </c>
      <c r="O373" s="82">
        <v>250</v>
      </c>
      <c r="P373" s="49"/>
      <c r="Q373" s="54">
        <v>3.1</v>
      </c>
      <c r="R373" s="54">
        <f t="shared" si="65"/>
        <v>2.79</v>
      </c>
      <c r="S373" s="82"/>
      <c r="T373" s="55" t="s">
        <v>138</v>
      </c>
      <c r="U373" s="56" t="s">
        <v>414</v>
      </c>
      <c r="V373" s="57" t="s">
        <v>412</v>
      </c>
      <c r="W373" s="50">
        <v>45597</v>
      </c>
      <c r="X373" s="51"/>
      <c r="Y373" s="49">
        <v>1</v>
      </c>
      <c r="Z373" s="49">
        <v>1</v>
      </c>
      <c r="AA373" s="49" t="s">
        <v>105</v>
      </c>
      <c r="AB373" s="724" t="s">
        <v>725</v>
      </c>
    </row>
    <row r="374" spans="1:42" s="104" customFormat="1" x14ac:dyDescent="0.25">
      <c r="A374" s="41" t="s">
        <v>272</v>
      </c>
      <c r="B374" s="57">
        <v>100448</v>
      </c>
      <c r="C374" s="42">
        <v>5901812592545</v>
      </c>
      <c r="D374" s="425" t="s">
        <v>273</v>
      </c>
      <c r="E374" s="381">
        <v>193.97990000000001</v>
      </c>
      <c r="F374" s="273">
        <f t="shared" si="61"/>
        <v>232.77588</v>
      </c>
      <c r="G374" s="79" t="s">
        <v>139</v>
      </c>
      <c r="H374" s="79" t="s">
        <v>139</v>
      </c>
      <c r="I374" s="49" t="s">
        <v>99</v>
      </c>
      <c r="J374" s="49" t="s">
        <v>100</v>
      </c>
      <c r="K374" s="49">
        <v>85168080</v>
      </c>
      <c r="L374" s="49" t="s">
        <v>411</v>
      </c>
      <c r="M374" s="49">
        <v>200</v>
      </c>
      <c r="N374" s="1147">
        <v>100</v>
      </c>
      <c r="O374" s="82">
        <v>250</v>
      </c>
      <c r="P374" s="49"/>
      <c r="Q374" s="54">
        <v>3.6</v>
      </c>
      <c r="R374" s="54">
        <f t="shared" si="65"/>
        <v>3.24</v>
      </c>
      <c r="S374" s="82"/>
      <c r="T374" s="55" t="s">
        <v>138</v>
      </c>
      <c r="U374" s="56" t="s">
        <v>414</v>
      </c>
      <c r="V374" s="57" t="s">
        <v>412</v>
      </c>
      <c r="W374" s="50">
        <v>45597</v>
      </c>
      <c r="X374" s="51"/>
      <c r="Y374" s="49">
        <v>1</v>
      </c>
      <c r="Z374" s="49">
        <v>1</v>
      </c>
      <c r="AA374" s="49" t="s">
        <v>105</v>
      </c>
      <c r="AB374" s="724" t="s">
        <v>725</v>
      </c>
    </row>
    <row r="375" spans="1:42" s="104" customFormat="1" x14ac:dyDescent="0.25">
      <c r="A375" s="41" t="s">
        <v>274</v>
      </c>
      <c r="B375" s="57">
        <v>100469</v>
      </c>
      <c r="C375" s="42">
        <v>5901812592552</v>
      </c>
      <c r="D375" s="425" t="s">
        <v>275</v>
      </c>
      <c r="E375" s="381">
        <v>247.20000000000002</v>
      </c>
      <c r="F375" s="273">
        <f t="shared" si="61"/>
        <v>296.64</v>
      </c>
      <c r="G375" s="79" t="s">
        <v>139</v>
      </c>
      <c r="H375" s="79" t="s">
        <v>139</v>
      </c>
      <c r="I375" s="49" t="s">
        <v>99</v>
      </c>
      <c r="J375" s="49" t="s">
        <v>100</v>
      </c>
      <c r="K375" s="49">
        <v>85168080</v>
      </c>
      <c r="L375" s="49" t="s">
        <v>411</v>
      </c>
      <c r="M375" s="49">
        <v>200</v>
      </c>
      <c r="N375" s="1147">
        <v>100</v>
      </c>
      <c r="O375" s="82">
        <v>250</v>
      </c>
      <c r="P375" s="49"/>
      <c r="Q375" s="54">
        <v>3.85</v>
      </c>
      <c r="R375" s="54">
        <f t="shared" si="65"/>
        <v>3.4650000000000003</v>
      </c>
      <c r="S375" s="82"/>
      <c r="T375" s="55" t="s">
        <v>138</v>
      </c>
      <c r="U375" s="56" t="s">
        <v>414</v>
      </c>
      <c r="V375" s="57" t="s">
        <v>412</v>
      </c>
      <c r="W375" s="50">
        <v>45597</v>
      </c>
      <c r="X375" s="51"/>
      <c r="Y375" s="49">
        <v>1</v>
      </c>
      <c r="Z375" s="49">
        <v>1</v>
      </c>
      <c r="AA375" s="49" t="s">
        <v>105</v>
      </c>
      <c r="AB375" s="724" t="s">
        <v>725</v>
      </c>
    </row>
    <row r="376" spans="1:42" s="104" customFormat="1" ht="14.4" thickBot="1" x14ac:dyDescent="0.3">
      <c r="A376" s="41" t="s">
        <v>276</v>
      </c>
      <c r="B376" s="57">
        <v>100466</v>
      </c>
      <c r="C376" s="42">
        <v>5901812592569</v>
      </c>
      <c r="D376" s="425" t="s">
        <v>277</v>
      </c>
      <c r="E376" s="382">
        <v>277.24510000000004</v>
      </c>
      <c r="F376" s="274">
        <f t="shared" si="61"/>
        <v>332.69412000000005</v>
      </c>
      <c r="G376" s="79" t="s">
        <v>139</v>
      </c>
      <c r="H376" s="79" t="s">
        <v>139</v>
      </c>
      <c r="I376" s="49" t="s">
        <v>99</v>
      </c>
      <c r="J376" s="49" t="s">
        <v>100</v>
      </c>
      <c r="K376" s="49">
        <v>85168080</v>
      </c>
      <c r="L376" s="49" t="s">
        <v>411</v>
      </c>
      <c r="M376" s="49">
        <v>200</v>
      </c>
      <c r="N376" s="1147">
        <v>100</v>
      </c>
      <c r="O376" s="82">
        <v>250</v>
      </c>
      <c r="P376" s="49"/>
      <c r="Q376" s="54">
        <v>4.8</v>
      </c>
      <c r="R376" s="54">
        <f t="shared" si="65"/>
        <v>4.32</v>
      </c>
      <c r="S376" s="82"/>
      <c r="T376" s="55" t="s">
        <v>138</v>
      </c>
      <c r="U376" s="56" t="s">
        <v>414</v>
      </c>
      <c r="V376" s="57" t="s">
        <v>412</v>
      </c>
      <c r="W376" s="50">
        <v>45597</v>
      </c>
      <c r="X376" s="51"/>
      <c r="Y376" s="49">
        <v>1</v>
      </c>
      <c r="Z376" s="49">
        <v>1</v>
      </c>
      <c r="AA376" s="49" t="s">
        <v>105</v>
      </c>
      <c r="AB376" s="724" t="s">
        <v>725</v>
      </c>
    </row>
    <row r="377" spans="1:42" s="206" customFormat="1" ht="14.4" thickBot="1" x14ac:dyDescent="0.3">
      <c r="A377" s="207"/>
      <c r="B377" s="216"/>
      <c r="C377" s="209"/>
      <c r="D377" s="208" t="s">
        <v>974</v>
      </c>
      <c r="E377" s="384"/>
      <c r="F377" s="459">
        <f t="shared" ref="F377:F386" si="66">E377*1.2</f>
        <v>0</v>
      </c>
      <c r="G377" s="230"/>
      <c r="H377" s="397"/>
      <c r="I377" s="212"/>
      <c r="J377" s="212"/>
      <c r="K377" s="212"/>
      <c r="L377" s="212"/>
      <c r="M377" s="213"/>
      <c r="N377" s="1140"/>
      <c r="O377" s="1140"/>
      <c r="P377" s="213"/>
      <c r="Q377" s="214"/>
      <c r="R377" s="214"/>
      <c r="S377" s="213"/>
      <c r="T377" s="213"/>
      <c r="U377" s="215"/>
      <c r="V377" s="216"/>
      <c r="W377" s="217"/>
      <c r="X377" s="217"/>
      <c r="Y377" s="213"/>
      <c r="Z377" s="213"/>
      <c r="AA377" s="213"/>
      <c r="AB377" s="730"/>
      <c r="AC377" s="84"/>
      <c r="AD377" s="84"/>
      <c r="AE377" s="84"/>
      <c r="AF377" s="84"/>
      <c r="AG377" s="84"/>
      <c r="AH377" s="84"/>
      <c r="AI377" s="84"/>
      <c r="AJ377" s="84"/>
      <c r="AK377" s="84"/>
      <c r="AL377" s="84"/>
      <c r="AM377" s="84"/>
      <c r="AN377" s="84"/>
      <c r="AO377" s="84"/>
      <c r="AP377" s="84"/>
    </row>
    <row r="378" spans="1:42" s="107" customFormat="1" x14ac:dyDescent="0.25">
      <c r="A378" s="403" t="s">
        <v>975</v>
      </c>
      <c r="B378" s="1">
        <v>100835</v>
      </c>
      <c r="C378" s="657">
        <v>5904302015456</v>
      </c>
      <c r="D378" s="403" t="s">
        <v>976</v>
      </c>
      <c r="E378" s="375">
        <v>105</v>
      </c>
      <c r="F378" s="280">
        <f t="shared" si="66"/>
        <v>126</v>
      </c>
      <c r="G378" s="1307" t="s">
        <v>415</v>
      </c>
      <c r="H378" s="1308">
        <v>0.32</v>
      </c>
      <c r="I378" s="63" t="s">
        <v>99</v>
      </c>
      <c r="J378" s="63" t="s">
        <v>100</v>
      </c>
      <c r="K378" s="63">
        <v>85162950</v>
      </c>
      <c r="L378" s="63" t="s">
        <v>411</v>
      </c>
      <c r="M378" s="63"/>
      <c r="N378" s="70"/>
      <c r="O378" s="70"/>
      <c r="P378" s="63"/>
      <c r="Q378" s="64"/>
      <c r="R378" s="64"/>
      <c r="S378" s="1122"/>
      <c r="T378" s="65" t="s">
        <v>114</v>
      </c>
      <c r="U378" s="93" t="s">
        <v>103</v>
      </c>
      <c r="V378" s="1" t="s">
        <v>416</v>
      </c>
      <c r="W378" s="525">
        <v>45597</v>
      </c>
      <c r="X378" s="775"/>
      <c r="Y378" s="63">
        <v>1</v>
      </c>
      <c r="Z378" s="63">
        <v>1</v>
      </c>
      <c r="AA378" s="63" t="s">
        <v>105</v>
      </c>
      <c r="AB378" s="998" t="s">
        <v>725</v>
      </c>
    </row>
    <row r="379" spans="1:42" s="107" customFormat="1" x14ac:dyDescent="0.25">
      <c r="A379" s="85" t="s">
        <v>977</v>
      </c>
      <c r="B379" s="18">
        <v>100836</v>
      </c>
      <c r="C379" s="363">
        <v>5904302015289</v>
      </c>
      <c r="D379" s="85" t="s">
        <v>978</v>
      </c>
      <c r="E379" s="376">
        <v>110</v>
      </c>
      <c r="F379" s="281">
        <f t="shared" si="66"/>
        <v>132</v>
      </c>
      <c r="G379" s="1309" t="s">
        <v>415</v>
      </c>
      <c r="H379" s="1230">
        <v>0.32</v>
      </c>
      <c r="I379" s="13" t="s">
        <v>99</v>
      </c>
      <c r="J379" s="13" t="s">
        <v>100</v>
      </c>
      <c r="K379" s="13">
        <v>85162950</v>
      </c>
      <c r="L379" s="13" t="s">
        <v>411</v>
      </c>
      <c r="M379" s="13">
        <v>750</v>
      </c>
      <c r="N379" s="8">
        <v>400</v>
      </c>
      <c r="O379" s="8">
        <v>60</v>
      </c>
      <c r="P379" s="13"/>
      <c r="Q379" s="14">
        <v>7.2</v>
      </c>
      <c r="R379" s="14">
        <f>Q379*0.9</f>
        <v>6.48</v>
      </c>
      <c r="S379" s="1123"/>
      <c r="T379" s="15" t="s">
        <v>114</v>
      </c>
      <c r="U379" s="90" t="s">
        <v>103</v>
      </c>
      <c r="V379" s="18" t="s">
        <v>416</v>
      </c>
      <c r="W379" s="19">
        <v>45597</v>
      </c>
      <c r="X379" s="20"/>
      <c r="Y379" s="13">
        <v>1</v>
      </c>
      <c r="Z379" s="13">
        <v>1</v>
      </c>
      <c r="AA379" s="13" t="s">
        <v>105</v>
      </c>
      <c r="AB379" s="999" t="s">
        <v>725</v>
      </c>
    </row>
    <row r="380" spans="1:42" s="107" customFormat="1" x14ac:dyDescent="0.25">
      <c r="A380" s="85" t="s">
        <v>979</v>
      </c>
      <c r="B380" s="18">
        <v>100837</v>
      </c>
      <c r="C380" s="363">
        <v>5904302015463</v>
      </c>
      <c r="D380" s="85" t="s">
        <v>980</v>
      </c>
      <c r="E380" s="376">
        <v>122</v>
      </c>
      <c r="F380" s="281">
        <f t="shared" si="66"/>
        <v>146.4</v>
      </c>
      <c r="G380" s="1309" t="s">
        <v>415</v>
      </c>
      <c r="H380" s="1230">
        <v>0.32</v>
      </c>
      <c r="I380" s="13" t="s">
        <v>99</v>
      </c>
      <c r="J380" s="13" t="s">
        <v>100</v>
      </c>
      <c r="K380" s="13">
        <v>85162950</v>
      </c>
      <c r="L380" s="13" t="s">
        <v>411</v>
      </c>
      <c r="M380" s="13">
        <v>750</v>
      </c>
      <c r="N380" s="8">
        <v>400</v>
      </c>
      <c r="O380" s="8">
        <v>60</v>
      </c>
      <c r="P380" s="13"/>
      <c r="Q380" s="14">
        <v>7.6</v>
      </c>
      <c r="R380" s="14">
        <f>Q380*0.9</f>
        <v>6.84</v>
      </c>
      <c r="S380" s="1123"/>
      <c r="T380" s="15" t="s">
        <v>114</v>
      </c>
      <c r="U380" s="90" t="s">
        <v>103</v>
      </c>
      <c r="V380" s="18" t="s">
        <v>416</v>
      </c>
      <c r="W380" s="19">
        <v>45597</v>
      </c>
      <c r="X380" s="20"/>
      <c r="Y380" s="13">
        <v>1</v>
      </c>
      <c r="Z380" s="13">
        <v>1</v>
      </c>
      <c r="AA380" s="13" t="s">
        <v>105</v>
      </c>
      <c r="AB380" s="999" t="s">
        <v>725</v>
      </c>
    </row>
    <row r="381" spans="1:42" s="107" customFormat="1" ht="14.4" thickBot="1" x14ac:dyDescent="0.3">
      <c r="A381" s="426" t="s">
        <v>981</v>
      </c>
      <c r="B381" s="75">
        <v>100838</v>
      </c>
      <c r="C381" s="666">
        <v>5904302015296</v>
      </c>
      <c r="D381" s="426" t="s">
        <v>982</v>
      </c>
      <c r="E381" s="377">
        <v>128</v>
      </c>
      <c r="F381" s="319">
        <f t="shared" si="66"/>
        <v>153.6</v>
      </c>
      <c r="G381" s="1310" t="s">
        <v>415</v>
      </c>
      <c r="H381" s="1311">
        <v>0.32</v>
      </c>
      <c r="I381" s="36" t="s">
        <v>99</v>
      </c>
      <c r="J381" s="36" t="s">
        <v>100</v>
      </c>
      <c r="K381" s="36">
        <v>85162950</v>
      </c>
      <c r="L381" s="36" t="s">
        <v>411</v>
      </c>
      <c r="M381" s="36"/>
      <c r="N381" s="72"/>
      <c r="O381" s="72"/>
      <c r="P381" s="36"/>
      <c r="Q381" s="71"/>
      <c r="R381" s="71"/>
      <c r="S381" s="1312"/>
      <c r="T381" s="73" t="s">
        <v>114</v>
      </c>
      <c r="U381" s="1313" t="s">
        <v>103</v>
      </c>
      <c r="V381" s="75" t="s">
        <v>416</v>
      </c>
      <c r="W381" s="540">
        <v>45597</v>
      </c>
      <c r="X381" s="1005"/>
      <c r="Y381" s="36">
        <v>1</v>
      </c>
      <c r="Z381" s="36">
        <v>1</v>
      </c>
      <c r="AA381" s="36" t="s">
        <v>105</v>
      </c>
      <c r="AB381" s="1006" t="s">
        <v>725</v>
      </c>
    </row>
    <row r="382" spans="1:42" s="229" customFormat="1" ht="14.4" thickBot="1" x14ac:dyDescent="0.3">
      <c r="A382" s="887"/>
      <c r="B382" s="892"/>
      <c r="C382" s="888"/>
      <c r="D382" s="210" t="s">
        <v>991</v>
      </c>
      <c r="E382" s="1314"/>
      <c r="F382" s="1315"/>
      <c r="G382" s="211"/>
      <c r="H382" s="401"/>
      <c r="I382" s="889"/>
      <c r="J382" s="889"/>
      <c r="K382" s="889"/>
      <c r="L382" s="889"/>
      <c r="M382" s="496"/>
      <c r="N382" s="1148"/>
      <c r="O382" s="1148"/>
      <c r="P382" s="496"/>
      <c r="Q382" s="890"/>
      <c r="R382" s="890"/>
      <c r="S382" s="496"/>
      <c r="T382" s="496"/>
      <c r="U382" s="891"/>
      <c r="V382" s="892"/>
      <c r="W382" s="298"/>
      <c r="X382" s="298"/>
      <c r="Y382" s="496"/>
      <c r="Z382" s="496"/>
      <c r="AA382" s="496"/>
      <c r="AB382" s="731"/>
      <c r="AC382" s="107"/>
      <c r="AD382" s="107"/>
      <c r="AE382" s="107"/>
      <c r="AF382" s="107"/>
      <c r="AG382" s="107"/>
      <c r="AH382" s="107"/>
      <c r="AI382" s="107"/>
      <c r="AJ382" s="107"/>
      <c r="AK382" s="107"/>
      <c r="AL382" s="107"/>
      <c r="AM382" s="107"/>
      <c r="AN382" s="107"/>
      <c r="AO382" s="107"/>
      <c r="AP382" s="107"/>
    </row>
    <row r="383" spans="1:42" s="1318" customFormat="1" x14ac:dyDescent="0.25">
      <c r="A383" s="403" t="s">
        <v>983</v>
      </c>
      <c r="B383" s="1">
        <v>100839</v>
      </c>
      <c r="C383" s="44">
        <v>5901812596796</v>
      </c>
      <c r="D383" s="406" t="s">
        <v>984</v>
      </c>
      <c r="E383" s="1483">
        <v>148</v>
      </c>
      <c r="F383" s="270">
        <f t="shared" si="66"/>
        <v>177.6</v>
      </c>
      <c r="G383" s="1307" t="s">
        <v>415</v>
      </c>
      <c r="H383" s="1316">
        <v>0.32</v>
      </c>
      <c r="I383" s="63" t="s">
        <v>99</v>
      </c>
      <c r="J383" s="63" t="s">
        <v>100</v>
      </c>
      <c r="K383" s="63">
        <v>85162950</v>
      </c>
      <c r="L383" s="63" t="s">
        <v>411</v>
      </c>
      <c r="M383" s="63">
        <v>530</v>
      </c>
      <c r="N383" s="70">
        <v>450</v>
      </c>
      <c r="O383" s="70">
        <v>90</v>
      </c>
      <c r="P383" s="640"/>
      <c r="Q383" s="64">
        <v>4.0999999999999996</v>
      </c>
      <c r="R383" s="64">
        <v>3.69</v>
      </c>
      <c r="S383" s="958"/>
      <c r="T383" s="65" t="s">
        <v>114</v>
      </c>
      <c r="U383" s="970" t="s">
        <v>103</v>
      </c>
      <c r="V383" s="1" t="s">
        <v>416</v>
      </c>
      <c r="W383" s="525">
        <v>45597</v>
      </c>
      <c r="X383" s="1317"/>
      <c r="Y383" s="63">
        <v>1</v>
      </c>
      <c r="Z383" s="63">
        <v>1</v>
      </c>
      <c r="AA383" s="63" t="s">
        <v>105</v>
      </c>
      <c r="AB383" s="998" t="s">
        <v>725</v>
      </c>
      <c r="AC383" s="107"/>
      <c r="AD383" s="107"/>
      <c r="AE383" s="107"/>
      <c r="AF383" s="107"/>
      <c r="AG383" s="107"/>
      <c r="AH383" s="107"/>
      <c r="AI383" s="107"/>
      <c r="AJ383" s="107"/>
      <c r="AK383" s="107"/>
    </row>
    <row r="384" spans="1:42" s="107" customFormat="1" x14ac:dyDescent="0.25">
      <c r="A384" s="85" t="s">
        <v>985</v>
      </c>
      <c r="B384" s="18">
        <v>100840</v>
      </c>
      <c r="C384" s="3">
        <v>5901812596161</v>
      </c>
      <c r="D384" s="648" t="s">
        <v>986</v>
      </c>
      <c r="E384" s="1179">
        <v>160</v>
      </c>
      <c r="F384" s="271">
        <f t="shared" si="66"/>
        <v>192</v>
      </c>
      <c r="G384" s="1309" t="s">
        <v>415</v>
      </c>
      <c r="H384" s="1319">
        <v>0.32</v>
      </c>
      <c r="I384" s="13" t="s">
        <v>99</v>
      </c>
      <c r="J384" s="13" t="s">
        <v>100</v>
      </c>
      <c r="K384" s="13">
        <v>85162950</v>
      </c>
      <c r="L384" s="13" t="s">
        <v>411</v>
      </c>
      <c r="M384" s="13">
        <v>530</v>
      </c>
      <c r="N384" s="8">
        <v>450</v>
      </c>
      <c r="O384" s="8">
        <v>90</v>
      </c>
      <c r="P384" s="492"/>
      <c r="Q384" s="14">
        <v>4.7</v>
      </c>
      <c r="R384" s="14">
        <v>4.2300000000000004</v>
      </c>
      <c r="S384" s="917"/>
      <c r="T384" s="15" t="s">
        <v>114</v>
      </c>
      <c r="U384" s="752" t="s">
        <v>103</v>
      </c>
      <c r="V384" s="18" t="s">
        <v>416</v>
      </c>
      <c r="W384" s="19">
        <v>45597</v>
      </c>
      <c r="X384" s="825"/>
      <c r="Y384" s="13">
        <v>1</v>
      </c>
      <c r="Z384" s="13">
        <v>1</v>
      </c>
      <c r="AA384" s="13" t="s">
        <v>105</v>
      </c>
      <c r="AB384" s="999" t="s">
        <v>725</v>
      </c>
    </row>
    <row r="385" spans="1:42" s="107" customFormat="1" x14ac:dyDescent="0.25">
      <c r="A385" s="85" t="s">
        <v>987</v>
      </c>
      <c r="B385" s="18">
        <v>100841</v>
      </c>
      <c r="C385" s="3">
        <v>5901812596178</v>
      </c>
      <c r="D385" s="648" t="s">
        <v>988</v>
      </c>
      <c r="E385" s="1179">
        <v>170</v>
      </c>
      <c r="F385" s="271">
        <f t="shared" si="66"/>
        <v>204</v>
      </c>
      <c r="G385" s="1309" t="s">
        <v>415</v>
      </c>
      <c r="H385" s="1319">
        <v>0.32</v>
      </c>
      <c r="I385" s="13" t="s">
        <v>99</v>
      </c>
      <c r="J385" s="13" t="s">
        <v>100</v>
      </c>
      <c r="K385" s="13">
        <v>85162950</v>
      </c>
      <c r="L385" s="13" t="s">
        <v>411</v>
      </c>
      <c r="M385" s="13">
        <v>660</v>
      </c>
      <c r="N385" s="8">
        <v>450</v>
      </c>
      <c r="O385" s="8">
        <v>90</v>
      </c>
      <c r="P385" s="492"/>
      <c r="Q385" s="14">
        <v>5.4</v>
      </c>
      <c r="R385" s="14">
        <v>4.8600000000000003</v>
      </c>
      <c r="S385" s="917"/>
      <c r="T385" s="15" t="s">
        <v>114</v>
      </c>
      <c r="U385" s="752" t="s">
        <v>103</v>
      </c>
      <c r="V385" s="18" t="s">
        <v>416</v>
      </c>
      <c r="W385" s="19">
        <v>45597</v>
      </c>
      <c r="X385" s="825"/>
      <c r="Y385" s="13">
        <v>1</v>
      </c>
      <c r="Z385" s="13">
        <v>1</v>
      </c>
      <c r="AA385" s="13" t="s">
        <v>105</v>
      </c>
      <c r="AB385" s="999" t="s">
        <v>725</v>
      </c>
    </row>
    <row r="386" spans="1:42" s="1322" customFormat="1" ht="14.4" thickBot="1" x14ac:dyDescent="0.3">
      <c r="A386" s="426" t="s">
        <v>989</v>
      </c>
      <c r="B386" s="75">
        <v>100842</v>
      </c>
      <c r="C386" s="60">
        <v>5901812596185</v>
      </c>
      <c r="D386" s="653" t="s">
        <v>990</v>
      </c>
      <c r="E386" s="1484">
        <v>185</v>
      </c>
      <c r="F386" s="272">
        <f t="shared" si="66"/>
        <v>222</v>
      </c>
      <c r="G386" s="1310" t="s">
        <v>415</v>
      </c>
      <c r="H386" s="1320">
        <v>0.32</v>
      </c>
      <c r="I386" s="36" t="s">
        <v>99</v>
      </c>
      <c r="J386" s="36" t="s">
        <v>100</v>
      </c>
      <c r="K386" s="36">
        <v>85162950</v>
      </c>
      <c r="L386" s="36" t="s">
        <v>411</v>
      </c>
      <c r="M386" s="36">
        <v>785</v>
      </c>
      <c r="N386" s="72">
        <v>450</v>
      </c>
      <c r="O386" s="72">
        <v>90</v>
      </c>
      <c r="P386" s="651"/>
      <c r="Q386" s="71">
        <v>6.1</v>
      </c>
      <c r="R386" s="71">
        <v>5.49</v>
      </c>
      <c r="S386" s="1115"/>
      <c r="T386" s="73" t="s">
        <v>114</v>
      </c>
      <c r="U386" s="759" t="s">
        <v>103</v>
      </c>
      <c r="V386" s="75" t="s">
        <v>416</v>
      </c>
      <c r="W386" s="540">
        <v>45597</v>
      </c>
      <c r="X386" s="1321"/>
      <c r="Y386" s="36">
        <v>1</v>
      </c>
      <c r="Z386" s="36">
        <v>1</v>
      </c>
      <c r="AA386" s="36" t="s">
        <v>105</v>
      </c>
      <c r="AB386" s="1006" t="s">
        <v>725</v>
      </c>
      <c r="AC386" s="107"/>
      <c r="AD386" s="107"/>
      <c r="AE386" s="107"/>
      <c r="AF386" s="107"/>
      <c r="AG386" s="107"/>
      <c r="AH386" s="107"/>
      <c r="AI386" s="107"/>
      <c r="AJ386" s="107"/>
      <c r="AK386" s="107"/>
    </row>
    <row r="387" spans="1:42" s="206" customFormat="1" ht="14.4" thickBot="1" x14ac:dyDescent="0.3">
      <c r="A387" s="231"/>
      <c r="B387" s="237"/>
      <c r="C387" s="232"/>
      <c r="D387" s="227" t="s">
        <v>278</v>
      </c>
      <c r="E387" s="463"/>
      <c r="F387" s="464"/>
      <c r="G387" s="228"/>
      <c r="H387" s="399"/>
      <c r="I387" s="233"/>
      <c r="J387" s="233"/>
      <c r="K387" s="233"/>
      <c r="L387" s="233"/>
      <c r="M387" s="234"/>
      <c r="N387" s="1149"/>
      <c r="O387" s="1149"/>
      <c r="P387" s="234"/>
      <c r="Q387" s="235"/>
      <c r="R387" s="235"/>
      <c r="S387" s="234"/>
      <c r="T387" s="234"/>
      <c r="U387" s="236"/>
      <c r="V387" s="237"/>
      <c r="W387" s="238"/>
      <c r="X387" s="238"/>
      <c r="Y387" s="234"/>
      <c r="Z387" s="234"/>
      <c r="AA387" s="234"/>
      <c r="AB387" s="732"/>
      <c r="AC387" s="84"/>
      <c r="AD387" s="84"/>
      <c r="AE387" s="84"/>
      <c r="AF387" s="84"/>
      <c r="AG387" s="84"/>
      <c r="AH387" s="84"/>
      <c r="AI387" s="84"/>
      <c r="AJ387" s="84"/>
      <c r="AK387" s="84"/>
      <c r="AL387" s="84"/>
      <c r="AM387" s="84"/>
      <c r="AN387" s="84"/>
      <c r="AO387" s="84"/>
      <c r="AP387" s="84"/>
    </row>
    <row r="388" spans="1:42" s="104" customFormat="1" x14ac:dyDescent="0.25">
      <c r="A388" s="41" t="s">
        <v>279</v>
      </c>
      <c r="B388" s="57">
        <v>100713</v>
      </c>
      <c r="C388" s="42">
        <v>5901812592835</v>
      </c>
      <c r="D388" s="425" t="s">
        <v>280</v>
      </c>
      <c r="E388" s="383">
        <v>130</v>
      </c>
      <c r="F388" s="279">
        <f t="shared" ref="F388:F445" si="67">E388*1.2</f>
        <v>156</v>
      </c>
      <c r="G388" s="316" t="s">
        <v>415</v>
      </c>
      <c r="H388" s="400">
        <v>0.32</v>
      </c>
      <c r="I388" s="49" t="s">
        <v>99</v>
      </c>
      <c r="J388" s="49" t="s">
        <v>100</v>
      </c>
      <c r="K388" s="49">
        <v>90321020</v>
      </c>
      <c r="L388" s="49" t="s">
        <v>411</v>
      </c>
      <c r="M388" s="42">
        <v>55</v>
      </c>
      <c r="N388" s="1150">
        <v>122</v>
      </c>
      <c r="O388" s="1150">
        <v>120</v>
      </c>
      <c r="P388" s="42"/>
      <c r="Q388" s="54">
        <v>0.35</v>
      </c>
      <c r="R388" s="54">
        <f t="shared" ref="R388:R399" si="68">Q388*0.9</f>
        <v>0.315</v>
      </c>
      <c r="S388" s="82"/>
      <c r="T388" s="55" t="s">
        <v>138</v>
      </c>
      <c r="U388" s="56" t="s">
        <v>103</v>
      </c>
      <c r="V388" s="57" t="s">
        <v>412</v>
      </c>
      <c r="W388" s="50">
        <v>45597</v>
      </c>
      <c r="X388" s="51"/>
      <c r="Y388" s="49">
        <v>1</v>
      </c>
      <c r="Z388" s="49">
        <v>1</v>
      </c>
      <c r="AA388" s="49" t="s">
        <v>105</v>
      </c>
      <c r="AB388" s="724" t="s">
        <v>725</v>
      </c>
    </row>
    <row r="389" spans="1:42" s="104" customFormat="1" x14ac:dyDescent="0.25">
      <c r="A389" s="41" t="s">
        <v>281</v>
      </c>
      <c r="B389" s="57">
        <v>100719</v>
      </c>
      <c r="C389" s="42">
        <v>5901812592842</v>
      </c>
      <c r="D389" s="425" t="s">
        <v>282</v>
      </c>
      <c r="E389" s="381">
        <v>135</v>
      </c>
      <c r="F389" s="273">
        <f t="shared" si="67"/>
        <v>162</v>
      </c>
      <c r="G389" s="317" t="s">
        <v>415</v>
      </c>
      <c r="H389" s="400">
        <v>0.32</v>
      </c>
      <c r="I389" s="49" t="s">
        <v>99</v>
      </c>
      <c r="J389" s="49" t="s">
        <v>100</v>
      </c>
      <c r="K389" s="49">
        <v>90321020</v>
      </c>
      <c r="L389" s="49" t="s">
        <v>411</v>
      </c>
      <c r="M389" s="42">
        <v>55</v>
      </c>
      <c r="N389" s="1150">
        <v>122</v>
      </c>
      <c r="O389" s="1150">
        <v>120</v>
      </c>
      <c r="P389" s="42"/>
      <c r="Q389" s="54">
        <v>0.4</v>
      </c>
      <c r="R389" s="54">
        <f t="shared" si="68"/>
        <v>0.36000000000000004</v>
      </c>
      <c r="S389" s="82"/>
      <c r="T389" s="55" t="s">
        <v>138</v>
      </c>
      <c r="U389" s="56" t="s">
        <v>103</v>
      </c>
      <c r="V389" s="57" t="s">
        <v>412</v>
      </c>
      <c r="W389" s="50">
        <v>45597</v>
      </c>
      <c r="X389" s="51"/>
      <c r="Y389" s="49">
        <v>1</v>
      </c>
      <c r="Z389" s="49">
        <v>1</v>
      </c>
      <c r="AA389" s="49" t="s">
        <v>105</v>
      </c>
      <c r="AB389" s="724" t="s">
        <v>725</v>
      </c>
    </row>
    <row r="390" spans="1:42" s="104" customFormat="1" x14ac:dyDescent="0.25">
      <c r="A390" s="41" t="s">
        <v>283</v>
      </c>
      <c r="B390" s="57">
        <v>100711</v>
      </c>
      <c r="C390" s="42">
        <v>5901812592811</v>
      </c>
      <c r="D390" s="425" t="s">
        <v>284</v>
      </c>
      <c r="E390" s="381">
        <v>63</v>
      </c>
      <c r="F390" s="273">
        <f t="shared" si="67"/>
        <v>75.599999999999994</v>
      </c>
      <c r="G390" s="317" t="s">
        <v>415</v>
      </c>
      <c r="H390" s="400">
        <v>0.32</v>
      </c>
      <c r="I390" s="49" t="s">
        <v>99</v>
      </c>
      <c r="J390" s="49" t="s">
        <v>100</v>
      </c>
      <c r="K390" s="49">
        <v>90321020</v>
      </c>
      <c r="L390" s="49" t="s">
        <v>411</v>
      </c>
      <c r="M390" s="42">
        <v>55</v>
      </c>
      <c r="N390" s="1150">
        <v>122</v>
      </c>
      <c r="O390" s="1150">
        <v>120</v>
      </c>
      <c r="P390" s="42"/>
      <c r="Q390" s="54">
        <v>0.4</v>
      </c>
      <c r="R390" s="54">
        <f t="shared" si="68"/>
        <v>0.36000000000000004</v>
      </c>
      <c r="S390" s="82"/>
      <c r="T390" s="55" t="s">
        <v>138</v>
      </c>
      <c r="U390" s="56" t="s">
        <v>103</v>
      </c>
      <c r="V390" s="57" t="s">
        <v>412</v>
      </c>
      <c r="W390" s="50">
        <v>45597</v>
      </c>
      <c r="X390" s="51"/>
      <c r="Y390" s="49">
        <v>1</v>
      </c>
      <c r="Z390" s="49">
        <v>1</v>
      </c>
      <c r="AA390" s="49" t="s">
        <v>105</v>
      </c>
      <c r="AB390" s="724" t="s">
        <v>725</v>
      </c>
    </row>
    <row r="391" spans="1:42" s="104" customFormat="1" x14ac:dyDescent="0.25">
      <c r="A391" s="41" t="s">
        <v>285</v>
      </c>
      <c r="B391" s="57">
        <v>100720</v>
      </c>
      <c r="C391" s="42">
        <v>5901812592828</v>
      </c>
      <c r="D391" s="425" t="s">
        <v>286</v>
      </c>
      <c r="E391" s="381">
        <v>80</v>
      </c>
      <c r="F391" s="273">
        <f t="shared" si="67"/>
        <v>96</v>
      </c>
      <c r="G391" s="317" t="s">
        <v>415</v>
      </c>
      <c r="H391" s="400">
        <v>0.32</v>
      </c>
      <c r="I391" s="49" t="s">
        <v>99</v>
      </c>
      <c r="J391" s="49" t="s">
        <v>100</v>
      </c>
      <c r="K391" s="49">
        <v>90321020</v>
      </c>
      <c r="L391" s="49" t="s">
        <v>411</v>
      </c>
      <c r="M391" s="42">
        <v>55</v>
      </c>
      <c r="N391" s="1150">
        <v>122</v>
      </c>
      <c r="O391" s="1150">
        <v>120</v>
      </c>
      <c r="P391" s="42"/>
      <c r="Q391" s="54">
        <v>0.4</v>
      </c>
      <c r="R391" s="54">
        <f t="shared" si="68"/>
        <v>0.36000000000000004</v>
      </c>
      <c r="S391" s="82"/>
      <c r="T391" s="55" t="s">
        <v>138</v>
      </c>
      <c r="U391" s="56" t="s">
        <v>103</v>
      </c>
      <c r="V391" s="57" t="s">
        <v>412</v>
      </c>
      <c r="W391" s="50">
        <v>45597</v>
      </c>
      <c r="X391" s="51"/>
      <c r="Y391" s="49">
        <v>1</v>
      </c>
      <c r="Z391" s="49">
        <v>1</v>
      </c>
      <c r="AA391" s="49" t="s">
        <v>105</v>
      </c>
      <c r="AB391" s="724" t="s">
        <v>725</v>
      </c>
    </row>
    <row r="392" spans="1:42" s="104" customFormat="1" x14ac:dyDescent="0.25">
      <c r="A392" s="41" t="s">
        <v>287</v>
      </c>
      <c r="B392" s="57">
        <v>100731</v>
      </c>
      <c r="C392" s="42">
        <v>5901812595744</v>
      </c>
      <c r="D392" s="425" t="s">
        <v>288</v>
      </c>
      <c r="E392" s="381">
        <v>77.25</v>
      </c>
      <c r="F392" s="273">
        <f t="shared" si="67"/>
        <v>92.7</v>
      </c>
      <c r="G392" s="317" t="s">
        <v>415</v>
      </c>
      <c r="H392" s="400">
        <v>0.32</v>
      </c>
      <c r="I392" s="49" t="s">
        <v>99</v>
      </c>
      <c r="J392" s="49" t="s">
        <v>100</v>
      </c>
      <c r="K392" s="49">
        <v>90321020</v>
      </c>
      <c r="L392" s="49" t="s">
        <v>411</v>
      </c>
      <c r="M392" s="42">
        <v>65</v>
      </c>
      <c r="N392" s="1150">
        <v>90</v>
      </c>
      <c r="O392" s="1150">
        <v>52</v>
      </c>
      <c r="P392" s="42"/>
      <c r="Q392" s="54">
        <v>0.4</v>
      </c>
      <c r="R392" s="54">
        <f t="shared" si="68"/>
        <v>0.36000000000000004</v>
      </c>
      <c r="S392" s="82"/>
      <c r="T392" s="55" t="s">
        <v>138</v>
      </c>
      <c r="U392" s="56" t="s">
        <v>103</v>
      </c>
      <c r="V392" s="57" t="s">
        <v>412</v>
      </c>
      <c r="W392" s="50">
        <v>45597</v>
      </c>
      <c r="X392" s="51"/>
      <c r="Y392" s="49">
        <v>1</v>
      </c>
      <c r="Z392" s="49">
        <v>1</v>
      </c>
      <c r="AA392" s="49" t="s">
        <v>105</v>
      </c>
      <c r="AB392" s="724" t="s">
        <v>725</v>
      </c>
    </row>
    <row r="393" spans="1:42" s="104" customFormat="1" x14ac:dyDescent="0.25">
      <c r="A393" s="41" t="s">
        <v>289</v>
      </c>
      <c r="B393" s="57">
        <v>100732</v>
      </c>
      <c r="C393" s="42">
        <v>5901812595751</v>
      </c>
      <c r="D393" s="425" t="s">
        <v>290</v>
      </c>
      <c r="E393" s="381">
        <v>98</v>
      </c>
      <c r="F393" s="273">
        <f t="shared" si="67"/>
        <v>117.6</v>
      </c>
      <c r="G393" s="317" t="s">
        <v>415</v>
      </c>
      <c r="H393" s="400">
        <v>0.32</v>
      </c>
      <c r="I393" s="49" t="s">
        <v>99</v>
      </c>
      <c r="J393" s="49" t="s">
        <v>100</v>
      </c>
      <c r="K393" s="49">
        <v>90321020</v>
      </c>
      <c r="L393" s="49" t="s">
        <v>411</v>
      </c>
      <c r="M393" s="42">
        <v>65</v>
      </c>
      <c r="N393" s="1150">
        <v>90</v>
      </c>
      <c r="O393" s="1150">
        <v>52</v>
      </c>
      <c r="P393" s="42"/>
      <c r="Q393" s="54">
        <v>0.4</v>
      </c>
      <c r="R393" s="54">
        <f t="shared" si="68"/>
        <v>0.36000000000000004</v>
      </c>
      <c r="S393" s="82"/>
      <c r="T393" s="55" t="s">
        <v>138</v>
      </c>
      <c r="U393" s="56" t="s">
        <v>103</v>
      </c>
      <c r="V393" s="57" t="s">
        <v>412</v>
      </c>
      <c r="W393" s="50">
        <v>45597</v>
      </c>
      <c r="X393" s="51"/>
      <c r="Y393" s="49">
        <v>1</v>
      </c>
      <c r="Z393" s="49">
        <v>1</v>
      </c>
      <c r="AA393" s="49" t="s">
        <v>105</v>
      </c>
      <c r="AB393" s="724" t="s">
        <v>725</v>
      </c>
    </row>
    <row r="394" spans="1:42" s="104" customFormat="1" x14ac:dyDescent="0.25">
      <c r="A394" s="41" t="s">
        <v>861</v>
      </c>
      <c r="B394" s="57">
        <v>100734</v>
      </c>
      <c r="C394" s="482" t="s">
        <v>856</v>
      </c>
      <c r="D394" s="425" t="s">
        <v>863</v>
      </c>
      <c r="E394" s="381">
        <v>8.81</v>
      </c>
      <c r="F394" s="273">
        <f t="shared" si="67"/>
        <v>10.572000000000001</v>
      </c>
      <c r="G394" s="79" t="s">
        <v>139</v>
      </c>
      <c r="H394" s="79" t="s">
        <v>139</v>
      </c>
      <c r="I394" s="49" t="s">
        <v>99</v>
      </c>
      <c r="J394" s="49" t="s">
        <v>100</v>
      </c>
      <c r="K394" s="49">
        <v>90321020</v>
      </c>
      <c r="L394" s="49" t="s">
        <v>411</v>
      </c>
      <c r="M394" s="42">
        <v>5</v>
      </c>
      <c r="N394" s="1150">
        <v>5</v>
      </c>
      <c r="O394" s="1150">
        <v>40</v>
      </c>
      <c r="P394" s="42"/>
      <c r="Q394" s="54">
        <v>1.4999999999999999E-2</v>
      </c>
      <c r="R394" s="54">
        <f t="shared" si="68"/>
        <v>1.35E-2</v>
      </c>
      <c r="S394" s="82"/>
      <c r="T394" s="55" t="s">
        <v>138</v>
      </c>
      <c r="U394" s="56" t="s">
        <v>136</v>
      </c>
      <c r="V394" s="57" t="s">
        <v>412</v>
      </c>
      <c r="W394" s="50">
        <v>45597</v>
      </c>
      <c r="X394" s="51"/>
      <c r="Y394" s="49">
        <v>1</v>
      </c>
      <c r="Z394" s="49">
        <v>1</v>
      </c>
      <c r="AA394" s="49" t="s">
        <v>105</v>
      </c>
      <c r="AB394" s="724" t="s">
        <v>725</v>
      </c>
    </row>
    <row r="395" spans="1:42" s="104" customFormat="1" x14ac:dyDescent="0.25">
      <c r="A395" s="41" t="s">
        <v>862</v>
      </c>
      <c r="B395" s="57">
        <v>100733</v>
      </c>
      <c r="C395" s="482" t="s">
        <v>857</v>
      </c>
      <c r="D395" s="425" t="s">
        <v>858</v>
      </c>
      <c r="E395" s="381">
        <v>8.81</v>
      </c>
      <c r="F395" s="273">
        <f t="shared" si="67"/>
        <v>10.572000000000001</v>
      </c>
      <c r="G395" s="79" t="s">
        <v>139</v>
      </c>
      <c r="H395" s="79" t="s">
        <v>139</v>
      </c>
      <c r="I395" s="49" t="s">
        <v>99</v>
      </c>
      <c r="J395" s="49" t="s">
        <v>100</v>
      </c>
      <c r="K395" s="49">
        <v>90321020</v>
      </c>
      <c r="L395" s="49" t="s">
        <v>411</v>
      </c>
      <c r="M395" s="42">
        <v>30</v>
      </c>
      <c r="N395" s="1150">
        <v>40</v>
      </c>
      <c r="O395" s="1150">
        <v>63</v>
      </c>
      <c r="P395" s="42"/>
      <c r="Q395" s="54">
        <v>0.05</v>
      </c>
      <c r="R395" s="54">
        <f t="shared" si="68"/>
        <v>4.5000000000000005E-2</v>
      </c>
      <c r="S395" s="82"/>
      <c r="T395" s="55" t="s">
        <v>138</v>
      </c>
      <c r="U395" s="56" t="s">
        <v>865</v>
      </c>
      <c r="V395" s="57" t="s">
        <v>412</v>
      </c>
      <c r="W395" s="50">
        <v>45597</v>
      </c>
      <c r="X395" s="51"/>
      <c r="Y395" s="49">
        <v>1</v>
      </c>
      <c r="Z395" s="49">
        <v>1</v>
      </c>
      <c r="AA395" s="49" t="s">
        <v>105</v>
      </c>
      <c r="AB395" s="724" t="s">
        <v>725</v>
      </c>
    </row>
    <row r="396" spans="1:42" s="104" customFormat="1" x14ac:dyDescent="0.25">
      <c r="A396" s="41" t="s">
        <v>291</v>
      </c>
      <c r="B396" s="57">
        <v>100721</v>
      </c>
      <c r="C396" s="42">
        <v>5901812592903</v>
      </c>
      <c r="D396" s="425" t="s">
        <v>292</v>
      </c>
      <c r="E396" s="381">
        <v>40</v>
      </c>
      <c r="F396" s="273">
        <f t="shared" si="67"/>
        <v>48</v>
      </c>
      <c r="G396" s="79" t="s">
        <v>139</v>
      </c>
      <c r="H396" s="79" t="s">
        <v>139</v>
      </c>
      <c r="I396" s="49" t="s">
        <v>99</v>
      </c>
      <c r="J396" s="49" t="s">
        <v>100</v>
      </c>
      <c r="K396" s="49">
        <v>90321020</v>
      </c>
      <c r="L396" s="49" t="s">
        <v>411</v>
      </c>
      <c r="M396" s="42">
        <v>65</v>
      </c>
      <c r="N396" s="1146">
        <v>50</v>
      </c>
      <c r="O396" s="1150">
        <v>50</v>
      </c>
      <c r="P396" s="42"/>
      <c r="Q396" s="54">
        <v>0.1</v>
      </c>
      <c r="R396" s="54">
        <f t="shared" si="68"/>
        <v>9.0000000000000011E-2</v>
      </c>
      <c r="S396" s="82"/>
      <c r="T396" s="55" t="s">
        <v>138</v>
      </c>
      <c r="U396" s="56" t="s">
        <v>136</v>
      </c>
      <c r="V396" s="57" t="s">
        <v>412</v>
      </c>
      <c r="W396" s="50">
        <v>45597</v>
      </c>
      <c r="X396" s="51"/>
      <c r="Y396" s="49">
        <v>1</v>
      </c>
      <c r="Z396" s="49">
        <v>1</v>
      </c>
      <c r="AA396" s="49" t="s">
        <v>105</v>
      </c>
      <c r="AB396" s="724" t="s">
        <v>725</v>
      </c>
    </row>
    <row r="397" spans="1:42" s="104" customFormat="1" x14ac:dyDescent="0.25">
      <c r="A397" s="41" t="s">
        <v>293</v>
      </c>
      <c r="B397" s="57">
        <v>100722</v>
      </c>
      <c r="C397" s="42">
        <v>5901812592910</v>
      </c>
      <c r="D397" s="425" t="s">
        <v>294</v>
      </c>
      <c r="E397" s="381">
        <v>25</v>
      </c>
      <c r="F397" s="273">
        <f t="shared" si="67"/>
        <v>30</v>
      </c>
      <c r="G397" s="79" t="s">
        <v>139</v>
      </c>
      <c r="H397" s="79" t="s">
        <v>139</v>
      </c>
      <c r="I397" s="49" t="s">
        <v>99</v>
      </c>
      <c r="J397" s="49" t="s">
        <v>100</v>
      </c>
      <c r="K397" s="49">
        <v>90321020</v>
      </c>
      <c r="L397" s="49" t="s">
        <v>411</v>
      </c>
      <c r="M397" s="42">
        <v>65</v>
      </c>
      <c r="N397" s="1146">
        <v>50</v>
      </c>
      <c r="O397" s="1150">
        <v>50</v>
      </c>
      <c r="P397" s="42"/>
      <c r="Q397" s="54">
        <v>0.1</v>
      </c>
      <c r="R397" s="54">
        <f t="shared" si="68"/>
        <v>9.0000000000000011E-2</v>
      </c>
      <c r="S397" s="82"/>
      <c r="T397" s="55" t="s">
        <v>138</v>
      </c>
      <c r="U397" s="56" t="s">
        <v>136</v>
      </c>
      <c r="V397" s="57" t="s">
        <v>412</v>
      </c>
      <c r="W397" s="50">
        <v>45597</v>
      </c>
      <c r="X397" s="51"/>
      <c r="Y397" s="49">
        <v>1</v>
      </c>
      <c r="Z397" s="49">
        <v>1</v>
      </c>
      <c r="AA397" s="49" t="s">
        <v>105</v>
      </c>
      <c r="AB397" s="724" t="s">
        <v>725</v>
      </c>
    </row>
    <row r="398" spans="1:42" s="104" customFormat="1" x14ac:dyDescent="0.25">
      <c r="A398" s="41" t="s">
        <v>295</v>
      </c>
      <c r="B398" s="57">
        <v>100714</v>
      </c>
      <c r="C398" s="42">
        <v>5901812592927</v>
      </c>
      <c r="D398" s="425" t="s">
        <v>296</v>
      </c>
      <c r="E398" s="381">
        <v>25</v>
      </c>
      <c r="F398" s="273">
        <f t="shared" si="67"/>
        <v>30</v>
      </c>
      <c r="G398" s="79" t="s">
        <v>139</v>
      </c>
      <c r="H398" s="79" t="s">
        <v>139</v>
      </c>
      <c r="I398" s="49" t="s">
        <v>99</v>
      </c>
      <c r="J398" s="49" t="s">
        <v>100</v>
      </c>
      <c r="K398" s="49">
        <v>90321020</v>
      </c>
      <c r="L398" s="49" t="s">
        <v>411</v>
      </c>
      <c r="M398" s="42">
        <v>65</v>
      </c>
      <c r="N398" s="1146">
        <v>50</v>
      </c>
      <c r="O398" s="1150">
        <v>50</v>
      </c>
      <c r="P398" s="42"/>
      <c r="Q398" s="54">
        <v>0.1</v>
      </c>
      <c r="R398" s="54">
        <f t="shared" si="68"/>
        <v>9.0000000000000011E-2</v>
      </c>
      <c r="S398" s="82"/>
      <c r="T398" s="55" t="s">
        <v>138</v>
      </c>
      <c r="U398" s="56" t="s">
        <v>136</v>
      </c>
      <c r="V398" s="57" t="s">
        <v>412</v>
      </c>
      <c r="W398" s="50">
        <v>45597</v>
      </c>
      <c r="X398" s="51"/>
      <c r="Y398" s="49">
        <v>1</v>
      </c>
      <c r="Z398" s="49">
        <v>1</v>
      </c>
      <c r="AA398" s="49" t="s">
        <v>105</v>
      </c>
      <c r="AB398" s="724" t="s">
        <v>725</v>
      </c>
    </row>
    <row r="399" spans="1:42" s="104" customFormat="1" ht="14.4" thickBot="1" x14ac:dyDescent="0.3">
      <c r="A399" s="41" t="s">
        <v>297</v>
      </c>
      <c r="B399" s="57">
        <v>100723</v>
      </c>
      <c r="C399" s="42">
        <v>5901812592834</v>
      </c>
      <c r="D399" s="425" t="s">
        <v>298</v>
      </c>
      <c r="E399" s="381">
        <v>30.045100000000001</v>
      </c>
      <c r="F399" s="273">
        <f t="shared" si="67"/>
        <v>36.054119999999998</v>
      </c>
      <c r="G399" s="79" t="s">
        <v>139</v>
      </c>
      <c r="H399" s="79" t="s">
        <v>139</v>
      </c>
      <c r="I399" s="49" t="s">
        <v>99</v>
      </c>
      <c r="J399" s="49" t="s">
        <v>100</v>
      </c>
      <c r="K399" s="49">
        <v>90321020</v>
      </c>
      <c r="L399" s="49" t="s">
        <v>411</v>
      </c>
      <c r="M399" s="42">
        <v>65</v>
      </c>
      <c r="N399" s="1146">
        <v>50</v>
      </c>
      <c r="O399" s="1150">
        <v>50</v>
      </c>
      <c r="P399" s="42"/>
      <c r="Q399" s="54">
        <v>0.1</v>
      </c>
      <c r="R399" s="54">
        <f t="shared" si="68"/>
        <v>9.0000000000000011E-2</v>
      </c>
      <c r="S399" s="82"/>
      <c r="T399" s="55" t="s">
        <v>138</v>
      </c>
      <c r="U399" s="56" t="s">
        <v>136</v>
      </c>
      <c r="V399" s="57" t="s">
        <v>412</v>
      </c>
      <c r="W399" s="50">
        <v>45597</v>
      </c>
      <c r="X399" s="51"/>
      <c r="Y399" s="49">
        <v>1</v>
      </c>
      <c r="Z399" s="49">
        <v>1</v>
      </c>
      <c r="AA399" s="49" t="s">
        <v>105</v>
      </c>
      <c r="AB399" s="724" t="s">
        <v>725</v>
      </c>
    </row>
    <row r="400" spans="1:42" s="206" customFormat="1" ht="14.4" thickBot="1" x14ac:dyDescent="0.3">
      <c r="A400" s="207"/>
      <c r="B400" s="216"/>
      <c r="C400" s="209"/>
      <c r="D400" s="208" t="s">
        <v>299</v>
      </c>
      <c r="E400" s="458"/>
      <c r="F400" s="459">
        <f t="shared" si="67"/>
        <v>0</v>
      </c>
      <c r="G400" s="230"/>
      <c r="H400" s="397"/>
      <c r="I400" s="212"/>
      <c r="J400" s="212"/>
      <c r="K400" s="212"/>
      <c r="L400" s="212"/>
      <c r="M400" s="213"/>
      <c r="N400" s="1140"/>
      <c r="O400" s="1140"/>
      <c r="P400" s="213"/>
      <c r="Q400" s="214"/>
      <c r="R400" s="214"/>
      <c r="S400" s="213"/>
      <c r="T400" s="213"/>
      <c r="U400" s="215"/>
      <c r="V400" s="216"/>
      <c r="W400" s="217"/>
      <c r="X400" s="217"/>
      <c r="Y400" s="213"/>
      <c r="Z400" s="213"/>
      <c r="AA400" s="213"/>
      <c r="AB400" s="730"/>
      <c r="AC400" s="84"/>
      <c r="AD400" s="84"/>
      <c r="AE400" s="84"/>
      <c r="AF400" s="84"/>
      <c r="AG400" s="84"/>
      <c r="AH400" s="84"/>
      <c r="AI400" s="84"/>
      <c r="AJ400" s="84"/>
      <c r="AK400" s="84"/>
      <c r="AL400" s="84"/>
      <c r="AM400" s="84"/>
      <c r="AN400" s="84"/>
      <c r="AO400" s="84"/>
      <c r="AP400" s="84"/>
    </row>
    <row r="401" spans="1:86" s="104" customFormat="1" x14ac:dyDescent="0.25">
      <c r="A401" s="41" t="s">
        <v>300</v>
      </c>
      <c r="B401" s="57">
        <v>100726</v>
      </c>
      <c r="C401" s="42">
        <v>5901812592859</v>
      </c>
      <c r="D401" s="425" t="s">
        <v>301</v>
      </c>
      <c r="E401" s="383">
        <v>450</v>
      </c>
      <c r="F401" s="279">
        <f t="shared" si="67"/>
        <v>540</v>
      </c>
      <c r="G401" s="316" t="s">
        <v>415</v>
      </c>
      <c r="H401" s="400">
        <v>0.32</v>
      </c>
      <c r="I401" s="49" t="s">
        <v>99</v>
      </c>
      <c r="J401" s="49" t="s">
        <v>100</v>
      </c>
      <c r="K401" s="49">
        <v>90321020</v>
      </c>
      <c r="L401" s="49" t="s">
        <v>411</v>
      </c>
      <c r="M401" s="42">
        <v>70</v>
      </c>
      <c r="N401" s="1150">
        <v>90</v>
      </c>
      <c r="O401" s="1150">
        <v>160</v>
      </c>
      <c r="P401" s="42"/>
      <c r="Q401" s="54">
        <v>1</v>
      </c>
      <c r="R401" s="54">
        <f>Q401*0.9</f>
        <v>0.9</v>
      </c>
      <c r="S401" s="82"/>
      <c r="T401" s="55" t="s">
        <v>138</v>
      </c>
      <c r="U401" s="56" t="s">
        <v>103</v>
      </c>
      <c r="V401" s="57" t="s">
        <v>412</v>
      </c>
      <c r="W401" s="50">
        <v>45597</v>
      </c>
      <c r="X401" s="51"/>
      <c r="Y401" s="49">
        <v>1</v>
      </c>
      <c r="Z401" s="49">
        <v>1</v>
      </c>
      <c r="AA401" s="49" t="s">
        <v>105</v>
      </c>
      <c r="AB401" s="724" t="s">
        <v>725</v>
      </c>
    </row>
    <row r="402" spans="1:86" s="104" customFormat="1" x14ac:dyDescent="0.25">
      <c r="A402" s="41" t="s">
        <v>302</v>
      </c>
      <c r="B402" s="57">
        <v>100727</v>
      </c>
      <c r="C402" s="42">
        <v>5901812592866</v>
      </c>
      <c r="D402" s="425" t="s">
        <v>303</v>
      </c>
      <c r="E402" s="381">
        <v>105</v>
      </c>
      <c r="F402" s="273">
        <f t="shared" si="67"/>
        <v>126</v>
      </c>
      <c r="G402" s="79" t="s">
        <v>139</v>
      </c>
      <c r="H402" s="79" t="s">
        <v>139</v>
      </c>
      <c r="I402" s="49" t="s">
        <v>99</v>
      </c>
      <c r="J402" s="49" t="s">
        <v>100</v>
      </c>
      <c r="K402" s="49">
        <v>90321020</v>
      </c>
      <c r="L402" s="49" t="s">
        <v>411</v>
      </c>
      <c r="M402" s="42">
        <v>70</v>
      </c>
      <c r="N402" s="1150">
        <v>90</v>
      </c>
      <c r="O402" s="1150">
        <v>160</v>
      </c>
      <c r="P402" s="82"/>
      <c r="Q402" s="54">
        <v>0.5</v>
      </c>
      <c r="R402" s="54">
        <f>Q402*0.9</f>
        <v>0.45</v>
      </c>
      <c r="S402" s="82"/>
      <c r="T402" s="55" t="s">
        <v>138</v>
      </c>
      <c r="U402" s="56" t="s">
        <v>136</v>
      </c>
      <c r="V402" s="57" t="s">
        <v>412</v>
      </c>
      <c r="W402" s="50">
        <v>45597</v>
      </c>
      <c r="X402" s="51"/>
      <c r="Y402" s="49">
        <v>1</v>
      </c>
      <c r="Z402" s="49">
        <v>1</v>
      </c>
      <c r="AA402" s="49" t="s">
        <v>105</v>
      </c>
      <c r="AB402" s="724" t="s">
        <v>725</v>
      </c>
    </row>
    <row r="403" spans="1:86" s="104" customFormat="1" x14ac:dyDescent="0.25">
      <c r="A403" s="41" t="s">
        <v>304</v>
      </c>
      <c r="B403" s="57">
        <v>100728</v>
      </c>
      <c r="C403" s="42">
        <v>5901812592897</v>
      </c>
      <c r="D403" s="425" t="s">
        <v>305</v>
      </c>
      <c r="E403" s="381">
        <v>23</v>
      </c>
      <c r="F403" s="273">
        <f t="shared" si="67"/>
        <v>27.599999999999998</v>
      </c>
      <c r="G403" s="79" t="s">
        <v>139</v>
      </c>
      <c r="H403" s="79" t="s">
        <v>139</v>
      </c>
      <c r="I403" s="49" t="s">
        <v>99</v>
      </c>
      <c r="J403" s="49" t="s">
        <v>100</v>
      </c>
      <c r="K403" s="49">
        <v>90321020</v>
      </c>
      <c r="L403" s="49" t="s">
        <v>411</v>
      </c>
      <c r="M403" s="42">
        <v>70</v>
      </c>
      <c r="N403" s="1150">
        <v>90</v>
      </c>
      <c r="O403" s="1150">
        <v>160</v>
      </c>
      <c r="P403" s="82"/>
      <c r="Q403" s="54">
        <v>0.5</v>
      </c>
      <c r="R403" s="54">
        <f>Q403*0.9</f>
        <v>0.45</v>
      </c>
      <c r="S403" s="82"/>
      <c r="T403" s="55" t="s">
        <v>138</v>
      </c>
      <c r="U403" s="56" t="s">
        <v>136</v>
      </c>
      <c r="V403" s="57" t="s">
        <v>412</v>
      </c>
      <c r="W403" s="50">
        <v>45597</v>
      </c>
      <c r="X403" s="51"/>
      <c r="Y403" s="49">
        <v>1</v>
      </c>
      <c r="Z403" s="49">
        <v>1</v>
      </c>
      <c r="AA403" s="49" t="s">
        <v>105</v>
      </c>
      <c r="AB403" s="724" t="s">
        <v>725</v>
      </c>
    </row>
    <row r="404" spans="1:86" s="104" customFormat="1" x14ac:dyDescent="0.25">
      <c r="A404" s="41" t="s">
        <v>306</v>
      </c>
      <c r="B404" s="57">
        <v>100729</v>
      </c>
      <c r="C404" s="42">
        <v>5901812592873</v>
      </c>
      <c r="D404" s="425" t="s">
        <v>307</v>
      </c>
      <c r="E404" s="381">
        <v>200</v>
      </c>
      <c r="F404" s="273">
        <f t="shared" si="67"/>
        <v>240</v>
      </c>
      <c r="G404" s="79" t="s">
        <v>139</v>
      </c>
      <c r="H404" s="79" t="s">
        <v>139</v>
      </c>
      <c r="I404" s="49" t="s">
        <v>99</v>
      </c>
      <c r="J404" s="49" t="s">
        <v>100</v>
      </c>
      <c r="K404" s="49">
        <v>90321020</v>
      </c>
      <c r="L404" s="49" t="s">
        <v>411</v>
      </c>
      <c r="M404" s="42">
        <v>70</v>
      </c>
      <c r="N404" s="1150">
        <v>90</v>
      </c>
      <c r="O404" s="1150">
        <v>160</v>
      </c>
      <c r="P404" s="82"/>
      <c r="Q404" s="54">
        <v>0.5</v>
      </c>
      <c r="R404" s="54">
        <f>Q404*0.9</f>
        <v>0.45</v>
      </c>
      <c r="S404" s="82"/>
      <c r="T404" s="55" t="s">
        <v>138</v>
      </c>
      <c r="U404" s="56" t="s">
        <v>136</v>
      </c>
      <c r="V404" s="57" t="s">
        <v>412</v>
      </c>
      <c r="W404" s="50">
        <v>45597</v>
      </c>
      <c r="X404" s="51"/>
      <c r="Y404" s="49">
        <v>1</v>
      </c>
      <c r="Z404" s="49">
        <v>1</v>
      </c>
      <c r="AA404" s="49" t="s">
        <v>105</v>
      </c>
      <c r="AB404" s="724" t="s">
        <v>725</v>
      </c>
    </row>
    <row r="405" spans="1:86" s="104" customFormat="1" ht="14.4" thickBot="1" x14ac:dyDescent="0.3">
      <c r="A405" s="41" t="s">
        <v>308</v>
      </c>
      <c r="B405" s="57">
        <v>100730</v>
      </c>
      <c r="C405" s="42">
        <v>5901812592880</v>
      </c>
      <c r="D405" s="425" t="s">
        <v>309</v>
      </c>
      <c r="E405" s="382">
        <v>190</v>
      </c>
      <c r="F405" s="274">
        <f t="shared" si="67"/>
        <v>228</v>
      </c>
      <c r="G405" s="318" t="s">
        <v>139</v>
      </c>
      <c r="H405" s="318" t="s">
        <v>139</v>
      </c>
      <c r="I405" s="49" t="s">
        <v>99</v>
      </c>
      <c r="J405" s="49" t="s">
        <v>100</v>
      </c>
      <c r="K405" s="49">
        <v>90321020</v>
      </c>
      <c r="L405" s="49" t="s">
        <v>411</v>
      </c>
      <c r="M405" s="42">
        <v>70</v>
      </c>
      <c r="N405" s="1150">
        <v>90</v>
      </c>
      <c r="O405" s="1150">
        <v>160</v>
      </c>
      <c r="P405" s="82"/>
      <c r="Q405" s="54">
        <v>0.5</v>
      </c>
      <c r="R405" s="54">
        <f>Q405*0.9</f>
        <v>0.45</v>
      </c>
      <c r="S405" s="82"/>
      <c r="T405" s="55" t="s">
        <v>138</v>
      </c>
      <c r="U405" s="56" t="s">
        <v>136</v>
      </c>
      <c r="V405" s="57" t="s">
        <v>412</v>
      </c>
      <c r="W405" s="50">
        <v>45597</v>
      </c>
      <c r="X405" s="51"/>
      <c r="Y405" s="49">
        <v>1</v>
      </c>
      <c r="Z405" s="49">
        <v>1</v>
      </c>
      <c r="AA405" s="49" t="s">
        <v>105</v>
      </c>
      <c r="AB405" s="724" t="s">
        <v>725</v>
      </c>
    </row>
    <row r="406" spans="1:86" s="206" customFormat="1" ht="14.4" thickBot="1" x14ac:dyDescent="0.3">
      <c r="A406" s="207"/>
      <c r="B406" s="216"/>
      <c r="C406" s="209"/>
      <c r="D406" s="210" t="s">
        <v>726</v>
      </c>
      <c r="E406" s="494"/>
      <c r="F406" s="495"/>
      <c r="G406" s="230"/>
      <c r="H406" s="397"/>
      <c r="I406" s="212"/>
      <c r="J406" s="212"/>
      <c r="K406" s="212"/>
      <c r="L406" s="212"/>
      <c r="M406" s="213"/>
      <c r="N406" s="1140"/>
      <c r="O406" s="1140"/>
      <c r="P406" s="213"/>
      <c r="Q406" s="214"/>
      <c r="R406" s="214"/>
      <c r="S406" s="213"/>
      <c r="T406" s="496"/>
      <c r="U406" s="215"/>
      <c r="V406" s="216"/>
      <c r="W406" s="217"/>
      <c r="X406" s="217"/>
      <c r="Y406" s="213"/>
      <c r="Z406" s="213"/>
      <c r="AA406" s="213"/>
      <c r="AB406" s="731"/>
      <c r="AC406" s="84"/>
      <c r="AD406" s="84"/>
      <c r="AE406" s="84"/>
      <c r="AF406" s="84"/>
      <c r="AG406" s="84"/>
      <c r="AH406" s="84"/>
      <c r="AI406" s="84"/>
      <c r="AJ406" s="84"/>
      <c r="AK406" s="84"/>
      <c r="AL406" s="84"/>
      <c r="AM406" s="84"/>
      <c r="AN406" s="84"/>
      <c r="AO406" s="84"/>
      <c r="AP406" s="84"/>
      <c r="AQ406" s="84"/>
      <c r="AR406" s="84"/>
      <c r="AS406" s="84"/>
      <c r="AT406" s="84"/>
      <c r="AU406" s="84"/>
      <c r="AV406" s="84"/>
      <c r="AW406" s="84"/>
      <c r="AX406" s="84"/>
      <c r="AY406" s="84"/>
      <c r="AZ406" s="84"/>
      <c r="BA406" s="84"/>
      <c r="BB406" s="84"/>
      <c r="BC406" s="84"/>
      <c r="BD406" s="84"/>
      <c r="BE406" s="84"/>
      <c r="BF406" s="84"/>
      <c r="BG406" s="84"/>
      <c r="BH406" s="84"/>
      <c r="BI406" s="84"/>
      <c r="BJ406" s="84"/>
      <c r="BK406" s="84"/>
      <c r="BL406" s="84"/>
      <c r="BM406" s="84"/>
      <c r="BN406" s="84"/>
      <c r="BO406" s="84"/>
      <c r="BP406" s="84"/>
      <c r="BQ406" s="84"/>
      <c r="BR406" s="84"/>
      <c r="BS406" s="84"/>
      <c r="BT406" s="84"/>
      <c r="BU406" s="84"/>
      <c r="BV406" s="84"/>
      <c r="BW406" s="84"/>
      <c r="BX406" s="84"/>
      <c r="BY406" s="84"/>
      <c r="BZ406" s="84"/>
      <c r="CA406" s="84"/>
      <c r="CB406" s="84"/>
      <c r="CC406" s="84"/>
      <c r="CD406" s="84"/>
      <c r="CE406" s="84"/>
      <c r="CF406" s="84"/>
      <c r="CG406" s="84"/>
      <c r="CH406" s="84"/>
    </row>
    <row r="407" spans="1:86" s="107" customFormat="1" x14ac:dyDescent="0.25">
      <c r="A407" s="403" t="s">
        <v>727</v>
      </c>
      <c r="B407" s="955">
        <v>100481</v>
      </c>
      <c r="C407" s="657" t="s">
        <v>728</v>
      </c>
      <c r="D407" s="403" t="s">
        <v>729</v>
      </c>
      <c r="E407" s="956">
        <v>33</v>
      </c>
      <c r="F407" s="270">
        <f t="shared" ref="F407:F421" si="69">E407*1.2</f>
        <v>39.6</v>
      </c>
      <c r="G407" s="957" t="s">
        <v>139</v>
      </c>
      <c r="H407" s="957" t="s">
        <v>139</v>
      </c>
      <c r="I407" s="63" t="s">
        <v>99</v>
      </c>
      <c r="J407" s="63" t="s">
        <v>100</v>
      </c>
      <c r="K407" s="63">
        <v>85168080</v>
      </c>
      <c r="L407" s="63" t="s">
        <v>411</v>
      </c>
      <c r="M407" s="63">
        <v>430</v>
      </c>
      <c r="N407" s="70">
        <v>100</v>
      </c>
      <c r="O407" s="70">
        <v>430</v>
      </c>
      <c r="P407" s="642"/>
      <c r="Q407" s="64">
        <v>1.3</v>
      </c>
      <c r="R407" s="64">
        <f t="shared" ref="R407:R415" si="70">Q407*0.9</f>
        <v>1.1700000000000002</v>
      </c>
      <c r="S407" s="958"/>
      <c r="T407" s="65"/>
      <c r="U407" s="959" t="s">
        <v>413</v>
      </c>
      <c r="V407" s="534" t="s">
        <v>412</v>
      </c>
      <c r="W407" s="525">
        <v>45597</v>
      </c>
      <c r="X407" s="775"/>
      <c r="Y407" s="642">
        <v>1</v>
      </c>
      <c r="Z407" s="63">
        <v>1</v>
      </c>
      <c r="AA407" s="535" t="s">
        <v>105</v>
      </c>
      <c r="AB407" s="737" t="s">
        <v>725</v>
      </c>
    </row>
    <row r="408" spans="1:86" s="107" customFormat="1" x14ac:dyDescent="0.25">
      <c r="A408" s="85" t="s">
        <v>730</v>
      </c>
      <c r="B408" s="77">
        <v>100482</v>
      </c>
      <c r="C408" s="363" t="s">
        <v>731</v>
      </c>
      <c r="D408" s="85" t="s">
        <v>732</v>
      </c>
      <c r="E408" s="960">
        <v>45</v>
      </c>
      <c r="F408" s="271">
        <f t="shared" si="69"/>
        <v>54</v>
      </c>
      <c r="G408" s="961" t="s">
        <v>139</v>
      </c>
      <c r="H408" s="961" t="s">
        <v>139</v>
      </c>
      <c r="I408" s="13" t="s">
        <v>99</v>
      </c>
      <c r="J408" s="13" t="s">
        <v>100</v>
      </c>
      <c r="K408" s="13">
        <v>85168080</v>
      </c>
      <c r="L408" s="13" t="s">
        <v>411</v>
      </c>
      <c r="M408" s="13">
        <v>430</v>
      </c>
      <c r="N408" s="8">
        <v>100</v>
      </c>
      <c r="O408" s="8">
        <v>430</v>
      </c>
      <c r="P408" s="97"/>
      <c r="Q408" s="14">
        <v>1.65</v>
      </c>
      <c r="R408" s="14">
        <f t="shared" si="70"/>
        <v>1.4849999999999999</v>
      </c>
      <c r="S408" s="917"/>
      <c r="T408" s="15"/>
      <c r="U408" s="659" t="s">
        <v>413</v>
      </c>
      <c r="V408" s="523" t="s">
        <v>412</v>
      </c>
      <c r="W408" s="19">
        <v>45597</v>
      </c>
      <c r="X408" s="20"/>
      <c r="Y408" s="97">
        <v>1</v>
      </c>
      <c r="Z408" s="13">
        <v>1</v>
      </c>
      <c r="AA408" s="100" t="s">
        <v>105</v>
      </c>
      <c r="AB408" s="718" t="s">
        <v>725</v>
      </c>
    </row>
    <row r="409" spans="1:86" s="107" customFormat="1" x14ac:dyDescent="0.25">
      <c r="A409" s="85" t="s">
        <v>733</v>
      </c>
      <c r="B409" s="77">
        <v>100483</v>
      </c>
      <c r="C409" s="363" t="s">
        <v>734</v>
      </c>
      <c r="D409" s="85" t="s">
        <v>735</v>
      </c>
      <c r="E409" s="960">
        <v>47</v>
      </c>
      <c r="F409" s="271">
        <f t="shared" si="69"/>
        <v>56.4</v>
      </c>
      <c r="G409" s="961" t="s">
        <v>139</v>
      </c>
      <c r="H409" s="961" t="s">
        <v>139</v>
      </c>
      <c r="I409" s="13" t="s">
        <v>99</v>
      </c>
      <c r="J409" s="13" t="s">
        <v>100</v>
      </c>
      <c r="K409" s="13">
        <v>85168080</v>
      </c>
      <c r="L409" s="13" t="s">
        <v>411</v>
      </c>
      <c r="M409" s="13">
        <v>430</v>
      </c>
      <c r="N409" s="8">
        <v>100</v>
      </c>
      <c r="O409" s="8">
        <v>430</v>
      </c>
      <c r="P409" s="97"/>
      <c r="Q409" s="14">
        <v>2.25</v>
      </c>
      <c r="R409" s="14">
        <f t="shared" si="70"/>
        <v>2.0249999999999999</v>
      </c>
      <c r="S409" s="917"/>
      <c r="T409" s="15"/>
      <c r="U409" s="659" t="s">
        <v>413</v>
      </c>
      <c r="V409" s="523" t="s">
        <v>412</v>
      </c>
      <c r="W409" s="19">
        <v>45597</v>
      </c>
      <c r="X409" s="20"/>
      <c r="Y409" s="97">
        <v>1</v>
      </c>
      <c r="Z409" s="13">
        <v>1</v>
      </c>
      <c r="AA409" s="100" t="s">
        <v>105</v>
      </c>
      <c r="AB409" s="718" t="s">
        <v>725</v>
      </c>
    </row>
    <row r="410" spans="1:86" s="107" customFormat="1" x14ac:dyDescent="0.25">
      <c r="A410" s="85" t="s">
        <v>736</v>
      </c>
      <c r="B410" s="77">
        <v>100484</v>
      </c>
      <c r="C410" s="363" t="s">
        <v>737</v>
      </c>
      <c r="D410" s="85" t="s">
        <v>738</v>
      </c>
      <c r="E410" s="960">
        <v>49</v>
      </c>
      <c r="F410" s="271">
        <f t="shared" si="69"/>
        <v>58.8</v>
      </c>
      <c r="G410" s="961" t="s">
        <v>139</v>
      </c>
      <c r="H410" s="961" t="s">
        <v>139</v>
      </c>
      <c r="I410" s="13" t="s">
        <v>99</v>
      </c>
      <c r="J410" s="13" t="s">
        <v>100</v>
      </c>
      <c r="K410" s="13">
        <v>85168080</v>
      </c>
      <c r="L410" s="13" t="s">
        <v>411</v>
      </c>
      <c r="M410" s="13">
        <v>430</v>
      </c>
      <c r="N410" s="8">
        <v>100</v>
      </c>
      <c r="O410" s="8">
        <v>430</v>
      </c>
      <c r="P410" s="97"/>
      <c r="Q410" s="14">
        <v>2.7</v>
      </c>
      <c r="R410" s="14">
        <f t="shared" si="70"/>
        <v>2.4300000000000002</v>
      </c>
      <c r="S410" s="917"/>
      <c r="T410" s="15"/>
      <c r="U410" s="659" t="s">
        <v>413</v>
      </c>
      <c r="V410" s="523" t="s">
        <v>412</v>
      </c>
      <c r="W410" s="19">
        <v>45597</v>
      </c>
      <c r="X410" s="20"/>
      <c r="Y410" s="97">
        <v>1</v>
      </c>
      <c r="Z410" s="13">
        <v>1</v>
      </c>
      <c r="AA410" s="100" t="s">
        <v>105</v>
      </c>
      <c r="AB410" s="718" t="s">
        <v>725</v>
      </c>
    </row>
    <row r="411" spans="1:86" s="107" customFormat="1" x14ac:dyDescent="0.25">
      <c r="A411" s="85" t="s">
        <v>739</v>
      </c>
      <c r="B411" s="77">
        <v>100485</v>
      </c>
      <c r="C411" s="363" t="s">
        <v>740</v>
      </c>
      <c r="D411" s="85" t="s">
        <v>741</v>
      </c>
      <c r="E411" s="960">
        <v>54</v>
      </c>
      <c r="F411" s="271">
        <f t="shared" si="69"/>
        <v>64.8</v>
      </c>
      <c r="G411" s="961" t="s">
        <v>139</v>
      </c>
      <c r="H411" s="961" t="s">
        <v>139</v>
      </c>
      <c r="I411" s="13" t="s">
        <v>99</v>
      </c>
      <c r="J411" s="13" t="s">
        <v>100</v>
      </c>
      <c r="K411" s="13">
        <v>85168080</v>
      </c>
      <c r="L411" s="13" t="s">
        <v>411</v>
      </c>
      <c r="M411" s="13">
        <v>430</v>
      </c>
      <c r="N411" s="8">
        <v>100</v>
      </c>
      <c r="O411" s="8">
        <v>430</v>
      </c>
      <c r="P411" s="97"/>
      <c r="Q411" s="14">
        <v>3.1</v>
      </c>
      <c r="R411" s="14">
        <f t="shared" si="70"/>
        <v>2.79</v>
      </c>
      <c r="S411" s="917"/>
      <c r="T411" s="15"/>
      <c r="U411" s="659" t="s">
        <v>413</v>
      </c>
      <c r="V411" s="523" t="s">
        <v>412</v>
      </c>
      <c r="W411" s="19">
        <v>45597</v>
      </c>
      <c r="X411" s="20"/>
      <c r="Y411" s="97">
        <v>1</v>
      </c>
      <c r="Z411" s="13">
        <v>1</v>
      </c>
      <c r="AA411" s="100" t="s">
        <v>105</v>
      </c>
      <c r="AB411" s="718" t="s">
        <v>725</v>
      </c>
    </row>
    <row r="412" spans="1:86" s="107" customFormat="1" x14ac:dyDescent="0.25">
      <c r="A412" s="85" t="s">
        <v>742</v>
      </c>
      <c r="B412" s="77">
        <v>100486</v>
      </c>
      <c r="C412" s="363" t="s">
        <v>743</v>
      </c>
      <c r="D412" s="85" t="s">
        <v>744</v>
      </c>
      <c r="E412" s="960">
        <v>60</v>
      </c>
      <c r="F412" s="271">
        <f t="shared" si="69"/>
        <v>72</v>
      </c>
      <c r="G412" s="961" t="s">
        <v>139</v>
      </c>
      <c r="H412" s="961" t="s">
        <v>139</v>
      </c>
      <c r="I412" s="13" t="s">
        <v>99</v>
      </c>
      <c r="J412" s="13" t="s">
        <v>100</v>
      </c>
      <c r="K412" s="13">
        <v>85168080</v>
      </c>
      <c r="L412" s="13" t="s">
        <v>411</v>
      </c>
      <c r="M412" s="13">
        <v>430</v>
      </c>
      <c r="N412" s="8">
        <v>100</v>
      </c>
      <c r="O412" s="8">
        <v>430</v>
      </c>
      <c r="P412" s="97"/>
      <c r="Q412" s="14">
        <v>3.4</v>
      </c>
      <c r="R412" s="14">
        <f t="shared" si="70"/>
        <v>3.06</v>
      </c>
      <c r="S412" s="917"/>
      <c r="T412" s="15"/>
      <c r="U412" s="659" t="s">
        <v>413</v>
      </c>
      <c r="V412" s="523" t="s">
        <v>412</v>
      </c>
      <c r="W412" s="19">
        <v>45597</v>
      </c>
      <c r="X412" s="20"/>
      <c r="Y412" s="97">
        <v>1</v>
      </c>
      <c r="Z412" s="13">
        <v>1</v>
      </c>
      <c r="AA412" s="100" t="s">
        <v>105</v>
      </c>
      <c r="AB412" s="718" t="s">
        <v>725</v>
      </c>
    </row>
    <row r="413" spans="1:86" s="107" customFormat="1" x14ac:dyDescent="0.25">
      <c r="A413" s="85" t="s">
        <v>745</v>
      </c>
      <c r="B413" s="77">
        <v>100487</v>
      </c>
      <c r="C413" s="363" t="s">
        <v>746</v>
      </c>
      <c r="D413" s="85" t="s">
        <v>747</v>
      </c>
      <c r="E413" s="960">
        <v>65</v>
      </c>
      <c r="F413" s="271">
        <f t="shared" si="69"/>
        <v>78</v>
      </c>
      <c r="G413" s="961" t="s">
        <v>139</v>
      </c>
      <c r="H413" s="961" t="s">
        <v>139</v>
      </c>
      <c r="I413" s="13" t="s">
        <v>99</v>
      </c>
      <c r="J413" s="13" t="s">
        <v>100</v>
      </c>
      <c r="K413" s="13">
        <v>85168080</v>
      </c>
      <c r="L413" s="13" t="s">
        <v>411</v>
      </c>
      <c r="M413" s="13">
        <v>430</v>
      </c>
      <c r="N413" s="8">
        <v>100</v>
      </c>
      <c r="O413" s="8">
        <v>430</v>
      </c>
      <c r="P413" s="97"/>
      <c r="Q413" s="14">
        <v>3.9</v>
      </c>
      <c r="R413" s="14">
        <f t="shared" si="70"/>
        <v>3.51</v>
      </c>
      <c r="S413" s="917"/>
      <c r="T413" s="15"/>
      <c r="U413" s="659" t="s">
        <v>413</v>
      </c>
      <c r="V413" s="523" t="s">
        <v>412</v>
      </c>
      <c r="W413" s="19">
        <v>45597</v>
      </c>
      <c r="X413" s="20"/>
      <c r="Y413" s="97">
        <v>1</v>
      </c>
      <c r="Z413" s="13">
        <v>1</v>
      </c>
      <c r="AA413" s="100" t="s">
        <v>105</v>
      </c>
      <c r="AB413" s="718" t="s">
        <v>725</v>
      </c>
    </row>
    <row r="414" spans="1:86" s="107" customFormat="1" x14ac:dyDescent="0.25">
      <c r="A414" s="85" t="s">
        <v>748</v>
      </c>
      <c r="B414" s="77">
        <v>100488</v>
      </c>
      <c r="C414" s="363" t="s">
        <v>749</v>
      </c>
      <c r="D414" s="85" t="s">
        <v>750</v>
      </c>
      <c r="E414" s="960">
        <v>69</v>
      </c>
      <c r="F414" s="271">
        <f t="shared" si="69"/>
        <v>82.8</v>
      </c>
      <c r="G414" s="961" t="s">
        <v>139</v>
      </c>
      <c r="H414" s="961" t="s">
        <v>139</v>
      </c>
      <c r="I414" s="13" t="s">
        <v>99</v>
      </c>
      <c r="J414" s="13" t="s">
        <v>100</v>
      </c>
      <c r="K414" s="13">
        <v>85168080</v>
      </c>
      <c r="L414" s="13" t="s">
        <v>411</v>
      </c>
      <c r="M414" s="13">
        <v>430</v>
      </c>
      <c r="N414" s="8">
        <v>100</v>
      </c>
      <c r="O414" s="8">
        <v>430</v>
      </c>
      <c r="P414" s="97"/>
      <c r="Q414" s="14">
        <v>4.2</v>
      </c>
      <c r="R414" s="14">
        <f t="shared" si="70"/>
        <v>3.7800000000000002</v>
      </c>
      <c r="S414" s="917"/>
      <c r="T414" s="15"/>
      <c r="U414" s="659" t="s">
        <v>413</v>
      </c>
      <c r="V414" s="523" t="s">
        <v>412</v>
      </c>
      <c r="W414" s="19">
        <v>45597</v>
      </c>
      <c r="X414" s="20"/>
      <c r="Y414" s="97">
        <v>1</v>
      </c>
      <c r="Z414" s="13">
        <v>1</v>
      </c>
      <c r="AA414" s="100" t="s">
        <v>105</v>
      </c>
      <c r="AB414" s="718" t="s">
        <v>725</v>
      </c>
    </row>
    <row r="415" spans="1:86" s="107" customFormat="1" x14ac:dyDescent="0.25">
      <c r="A415" s="85" t="s">
        <v>751</v>
      </c>
      <c r="B415" s="77">
        <v>100489</v>
      </c>
      <c r="C415" s="363" t="s">
        <v>752</v>
      </c>
      <c r="D415" s="85" t="s">
        <v>753</v>
      </c>
      <c r="E415" s="960">
        <v>72</v>
      </c>
      <c r="F415" s="271">
        <f t="shared" si="69"/>
        <v>86.399999999999991</v>
      </c>
      <c r="G415" s="961" t="s">
        <v>139</v>
      </c>
      <c r="H415" s="961" t="s">
        <v>139</v>
      </c>
      <c r="I415" s="13" t="s">
        <v>99</v>
      </c>
      <c r="J415" s="13" t="s">
        <v>100</v>
      </c>
      <c r="K415" s="13">
        <v>85168080</v>
      </c>
      <c r="L415" s="13" t="s">
        <v>411</v>
      </c>
      <c r="M415" s="13">
        <v>430</v>
      </c>
      <c r="N415" s="8">
        <v>100</v>
      </c>
      <c r="O415" s="8">
        <v>430</v>
      </c>
      <c r="P415" s="97"/>
      <c r="Q415" s="14">
        <v>4.8</v>
      </c>
      <c r="R415" s="14">
        <f t="shared" si="70"/>
        <v>4.32</v>
      </c>
      <c r="S415" s="917"/>
      <c r="T415" s="15"/>
      <c r="U415" s="659" t="s">
        <v>413</v>
      </c>
      <c r="V415" s="523" t="s">
        <v>412</v>
      </c>
      <c r="W415" s="19">
        <v>45597</v>
      </c>
      <c r="X415" s="20"/>
      <c r="Y415" s="97">
        <v>1</v>
      </c>
      <c r="Z415" s="13">
        <v>1</v>
      </c>
      <c r="AA415" s="100" t="s">
        <v>105</v>
      </c>
      <c r="AB415" s="718" t="s">
        <v>725</v>
      </c>
    </row>
    <row r="416" spans="1:86" s="963" customFormat="1" ht="14.4" x14ac:dyDescent="0.3">
      <c r="A416" s="85" t="s">
        <v>754</v>
      </c>
      <c r="B416" s="77">
        <v>100490</v>
      </c>
      <c r="C416" s="100" t="s">
        <v>755</v>
      </c>
      <c r="D416" s="85" t="s">
        <v>756</v>
      </c>
      <c r="E416" s="960">
        <v>81</v>
      </c>
      <c r="F416" s="271">
        <f t="shared" si="69"/>
        <v>97.2</v>
      </c>
      <c r="G416" s="961" t="s">
        <v>139</v>
      </c>
      <c r="H416" s="961" t="s">
        <v>139</v>
      </c>
      <c r="I416" s="13" t="s">
        <v>99</v>
      </c>
      <c r="J416" s="13" t="s">
        <v>100</v>
      </c>
      <c r="K416" s="13">
        <v>85168080</v>
      </c>
      <c r="L416" s="13" t="s">
        <v>411</v>
      </c>
      <c r="M416" s="13">
        <v>430</v>
      </c>
      <c r="N416" s="8">
        <v>100</v>
      </c>
      <c r="O416" s="8">
        <v>430</v>
      </c>
      <c r="P416" s="962"/>
      <c r="Q416" s="14">
        <v>5</v>
      </c>
      <c r="R416" s="14">
        <v>4.8</v>
      </c>
      <c r="T416" s="15"/>
      <c r="U416" s="659" t="s">
        <v>413</v>
      </c>
      <c r="V416" s="523" t="s">
        <v>412</v>
      </c>
      <c r="W416" s="19">
        <v>45597</v>
      </c>
      <c r="X416" s="964"/>
      <c r="Y416" s="97">
        <v>1</v>
      </c>
      <c r="Z416" s="13">
        <v>1</v>
      </c>
      <c r="AA416" s="100" t="s">
        <v>105</v>
      </c>
      <c r="AB416" s="718" t="s">
        <v>725</v>
      </c>
    </row>
    <row r="417" spans="1:42" s="963" customFormat="1" ht="14.4" x14ac:dyDescent="0.3">
      <c r="A417" s="85" t="s">
        <v>757</v>
      </c>
      <c r="B417" s="77">
        <v>100491</v>
      </c>
      <c r="C417" s="100" t="s">
        <v>758</v>
      </c>
      <c r="D417" s="85" t="s">
        <v>759</v>
      </c>
      <c r="E417" s="960">
        <v>83</v>
      </c>
      <c r="F417" s="271">
        <f t="shared" si="69"/>
        <v>99.6</v>
      </c>
      <c r="G417" s="961" t="s">
        <v>139</v>
      </c>
      <c r="H417" s="961" t="s">
        <v>139</v>
      </c>
      <c r="I417" s="13" t="s">
        <v>99</v>
      </c>
      <c r="J417" s="13" t="s">
        <v>100</v>
      </c>
      <c r="K417" s="13">
        <v>85168080</v>
      </c>
      <c r="L417" s="13" t="s">
        <v>411</v>
      </c>
      <c r="M417" s="13">
        <v>430</v>
      </c>
      <c r="N417" s="8">
        <v>100</v>
      </c>
      <c r="O417" s="8">
        <v>430</v>
      </c>
      <c r="P417" s="962"/>
      <c r="Q417" s="14">
        <v>5.3</v>
      </c>
      <c r="R417" s="14">
        <v>5.2</v>
      </c>
      <c r="T417" s="15"/>
      <c r="U417" s="659" t="s">
        <v>413</v>
      </c>
      <c r="V417" s="523" t="s">
        <v>412</v>
      </c>
      <c r="W417" s="19">
        <v>45597</v>
      </c>
      <c r="X417" s="964"/>
      <c r="Y417" s="97">
        <v>1</v>
      </c>
      <c r="Z417" s="13">
        <v>1</v>
      </c>
      <c r="AA417" s="100" t="s">
        <v>105</v>
      </c>
      <c r="AB417" s="718" t="s">
        <v>725</v>
      </c>
    </row>
    <row r="418" spans="1:42" s="963" customFormat="1" ht="14.4" x14ac:dyDescent="0.3">
      <c r="A418" s="85" t="s">
        <v>760</v>
      </c>
      <c r="B418" s="77">
        <v>100492</v>
      </c>
      <c r="C418" s="100" t="s">
        <v>761</v>
      </c>
      <c r="D418" s="85" t="s">
        <v>762</v>
      </c>
      <c r="E418" s="960">
        <v>90</v>
      </c>
      <c r="F418" s="271">
        <f t="shared" si="69"/>
        <v>108</v>
      </c>
      <c r="G418" s="961" t="s">
        <v>139</v>
      </c>
      <c r="H418" s="961" t="s">
        <v>139</v>
      </c>
      <c r="I418" s="13" t="s">
        <v>99</v>
      </c>
      <c r="J418" s="13" t="s">
        <v>100</v>
      </c>
      <c r="K418" s="13">
        <v>85168080</v>
      </c>
      <c r="L418" s="13" t="s">
        <v>411</v>
      </c>
      <c r="M418" s="13">
        <v>430</v>
      </c>
      <c r="N418" s="8">
        <v>100</v>
      </c>
      <c r="O418" s="8">
        <v>430</v>
      </c>
      <c r="P418" s="962"/>
      <c r="Q418" s="14">
        <v>5.7</v>
      </c>
      <c r="R418" s="14">
        <v>6.4</v>
      </c>
      <c r="T418" s="15"/>
      <c r="U418" s="659" t="s">
        <v>413</v>
      </c>
      <c r="V418" s="523" t="s">
        <v>412</v>
      </c>
      <c r="W418" s="19">
        <v>45597</v>
      </c>
      <c r="X418" s="964"/>
      <c r="Y418" s="97">
        <v>1</v>
      </c>
      <c r="Z418" s="13">
        <v>1</v>
      </c>
      <c r="AA418" s="100" t="s">
        <v>105</v>
      </c>
      <c r="AB418" s="718" t="s">
        <v>725</v>
      </c>
    </row>
    <row r="419" spans="1:42" s="963" customFormat="1" ht="14.4" x14ac:dyDescent="0.3">
      <c r="A419" s="85" t="s">
        <v>763</v>
      </c>
      <c r="B419" s="77">
        <v>100493</v>
      </c>
      <c r="C419" s="100" t="s">
        <v>764</v>
      </c>
      <c r="D419" s="85" t="s">
        <v>765</v>
      </c>
      <c r="E419" s="960">
        <v>99</v>
      </c>
      <c r="F419" s="271">
        <f t="shared" si="69"/>
        <v>118.8</v>
      </c>
      <c r="G419" s="961" t="s">
        <v>139</v>
      </c>
      <c r="H419" s="961" t="s">
        <v>139</v>
      </c>
      <c r="I419" s="13" t="s">
        <v>99</v>
      </c>
      <c r="J419" s="13" t="s">
        <v>100</v>
      </c>
      <c r="K419" s="13">
        <v>85168080</v>
      </c>
      <c r="L419" s="13" t="s">
        <v>411</v>
      </c>
      <c r="M419" s="13">
        <v>430</v>
      </c>
      <c r="N419" s="8">
        <v>100</v>
      </c>
      <c r="O419" s="8">
        <v>430</v>
      </c>
      <c r="P419" s="962"/>
      <c r="Q419" s="14">
        <v>6.1</v>
      </c>
      <c r="R419" s="14">
        <v>6.8</v>
      </c>
      <c r="T419" s="15"/>
      <c r="U419" s="659" t="s">
        <v>413</v>
      </c>
      <c r="V419" s="523" t="s">
        <v>412</v>
      </c>
      <c r="W419" s="19">
        <v>45597</v>
      </c>
      <c r="X419" s="964"/>
      <c r="Y419" s="97">
        <v>1</v>
      </c>
      <c r="Z419" s="13">
        <v>1</v>
      </c>
      <c r="AA419" s="100" t="s">
        <v>105</v>
      </c>
      <c r="AB419" s="718" t="s">
        <v>725</v>
      </c>
    </row>
    <row r="420" spans="1:42" s="910" customFormat="1" ht="14.4" x14ac:dyDescent="0.3">
      <c r="A420" s="425" t="s">
        <v>992</v>
      </c>
      <c r="B420" s="82" t="s">
        <v>994</v>
      </c>
      <c r="C420" s="915">
        <v>5904302015012</v>
      </c>
      <c r="D420" s="425" t="s">
        <v>995</v>
      </c>
      <c r="E420" s="911">
        <v>120.87</v>
      </c>
      <c r="F420" s="275">
        <f t="shared" si="69"/>
        <v>145.04400000000001</v>
      </c>
      <c r="G420" s="497" t="s">
        <v>139</v>
      </c>
      <c r="H420" s="497" t="s">
        <v>139</v>
      </c>
      <c r="I420" s="140" t="s">
        <v>99</v>
      </c>
      <c r="J420" s="140" t="s">
        <v>100</v>
      </c>
      <c r="K420" s="140">
        <v>85168080</v>
      </c>
      <c r="L420" s="140" t="s">
        <v>411</v>
      </c>
      <c r="M420" s="140">
        <v>430</v>
      </c>
      <c r="N420" s="1151">
        <v>100</v>
      </c>
      <c r="O420" s="1151">
        <v>430</v>
      </c>
      <c r="Q420" s="54">
        <v>6.5</v>
      </c>
      <c r="R420" s="54">
        <v>8.5</v>
      </c>
      <c r="T420" s="55" t="s">
        <v>138</v>
      </c>
      <c r="U420" s="162" t="s">
        <v>413</v>
      </c>
      <c r="V420" s="498" t="s">
        <v>412</v>
      </c>
      <c r="W420" s="158">
        <v>45597</v>
      </c>
      <c r="X420" s="500"/>
      <c r="Y420" s="161">
        <v>1</v>
      </c>
      <c r="Z420" s="140">
        <v>1</v>
      </c>
      <c r="AA420" s="499" t="s">
        <v>105</v>
      </c>
      <c r="AB420" s="736" t="s">
        <v>725</v>
      </c>
    </row>
    <row r="421" spans="1:42" s="910" customFormat="1" ht="15" thickBot="1" x14ac:dyDescent="0.35">
      <c r="A421" s="875" t="s">
        <v>993</v>
      </c>
      <c r="B421" s="916">
        <v>100495</v>
      </c>
      <c r="C421" s="915">
        <v>5904302015029</v>
      </c>
      <c r="D421" s="425" t="s">
        <v>996</v>
      </c>
      <c r="E421" s="912">
        <v>157.91</v>
      </c>
      <c r="F421" s="914">
        <f t="shared" si="69"/>
        <v>189.49199999999999</v>
      </c>
      <c r="G421" s="497" t="s">
        <v>139</v>
      </c>
      <c r="H421" s="497" t="s">
        <v>139</v>
      </c>
      <c r="I421" s="140" t="s">
        <v>99</v>
      </c>
      <c r="J421" s="140" t="s">
        <v>100</v>
      </c>
      <c r="K421" s="140">
        <v>85168080</v>
      </c>
      <c r="L421" s="140" t="s">
        <v>411</v>
      </c>
      <c r="M421" s="140">
        <v>430</v>
      </c>
      <c r="N421" s="1151">
        <v>100</v>
      </c>
      <c r="O421" s="1151">
        <v>430</v>
      </c>
      <c r="Q421" s="913">
        <v>6.9</v>
      </c>
      <c r="R421" s="913">
        <v>9.1999999999999993</v>
      </c>
      <c r="T421" s="55" t="s">
        <v>138</v>
      </c>
      <c r="U421" s="162" t="s">
        <v>413</v>
      </c>
      <c r="V421" s="498" t="s">
        <v>412</v>
      </c>
      <c r="W421" s="158">
        <v>45597</v>
      </c>
      <c r="X421" s="500"/>
      <c r="Y421" s="161">
        <v>1</v>
      </c>
      <c r="Z421" s="140">
        <v>1</v>
      </c>
      <c r="AA421" s="499" t="s">
        <v>105</v>
      </c>
      <c r="AB421" s="736" t="s">
        <v>725</v>
      </c>
    </row>
    <row r="422" spans="1:42" s="206" customFormat="1" ht="14.4" thickBot="1" x14ac:dyDescent="0.3">
      <c r="A422" s="207"/>
      <c r="B422" s="216"/>
      <c r="C422" s="209"/>
      <c r="D422" s="208" t="s">
        <v>310</v>
      </c>
      <c r="E422" s="458"/>
      <c r="F422" s="459">
        <f t="shared" si="67"/>
        <v>0</v>
      </c>
      <c r="G422" s="230"/>
      <c r="H422" s="397"/>
      <c r="I422" s="212"/>
      <c r="J422" s="212"/>
      <c r="K422" s="212"/>
      <c r="L422" s="212"/>
      <c r="M422" s="213"/>
      <c r="N422" s="1140"/>
      <c r="O422" s="1140"/>
      <c r="P422" s="213"/>
      <c r="Q422" s="214"/>
      <c r="R422" s="214"/>
      <c r="S422" s="213"/>
      <c r="T422" s="213"/>
      <c r="U422" s="215"/>
      <c r="V422" s="216"/>
      <c r="W422" s="217"/>
      <c r="X422" s="217"/>
      <c r="Y422" s="213"/>
      <c r="Z422" s="213"/>
      <c r="AA422" s="213"/>
      <c r="AB422" s="730"/>
      <c r="AC422" s="84"/>
      <c r="AD422" s="84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</row>
    <row r="423" spans="1:42" s="104" customFormat="1" x14ac:dyDescent="0.25">
      <c r="A423" s="41" t="s">
        <v>311</v>
      </c>
      <c r="B423" s="57">
        <v>100390</v>
      </c>
      <c r="C423" s="42">
        <v>5901812593108</v>
      </c>
      <c r="D423" s="425" t="s">
        <v>312</v>
      </c>
      <c r="E423" s="383">
        <v>65</v>
      </c>
      <c r="F423" s="279">
        <f t="shared" si="67"/>
        <v>78</v>
      </c>
      <c r="G423" s="79" t="s">
        <v>139</v>
      </c>
      <c r="H423" s="79" t="s">
        <v>139</v>
      </c>
      <c r="I423" s="49" t="s">
        <v>99</v>
      </c>
      <c r="J423" s="49" t="s">
        <v>100</v>
      </c>
      <c r="K423" s="49">
        <v>85168080</v>
      </c>
      <c r="L423" s="49" t="s">
        <v>411</v>
      </c>
      <c r="M423" s="49">
        <v>500</v>
      </c>
      <c r="N423" s="1152">
        <v>100</v>
      </c>
      <c r="O423" s="1152">
        <v>100</v>
      </c>
      <c r="P423" s="81">
        <v>100</v>
      </c>
      <c r="Q423" s="54">
        <v>1.1000000000000001</v>
      </c>
      <c r="R423" s="54">
        <f t="shared" ref="R423:R433" si="71">Q423*0.9</f>
        <v>0.9900000000000001</v>
      </c>
      <c r="S423" s="82"/>
      <c r="T423" s="55" t="s">
        <v>138</v>
      </c>
      <c r="U423" s="56" t="s">
        <v>413</v>
      </c>
      <c r="V423" s="57" t="s">
        <v>412</v>
      </c>
      <c r="W423" s="50">
        <v>45597</v>
      </c>
      <c r="X423" s="51"/>
      <c r="Y423" s="49">
        <v>1</v>
      </c>
      <c r="Z423" s="49">
        <v>1</v>
      </c>
      <c r="AA423" s="49" t="s">
        <v>105</v>
      </c>
      <c r="AB423" s="724" t="s">
        <v>725</v>
      </c>
    </row>
    <row r="424" spans="1:42" s="104" customFormat="1" x14ac:dyDescent="0.25">
      <c r="A424" s="41" t="s">
        <v>313</v>
      </c>
      <c r="B424" s="57">
        <v>100610</v>
      </c>
      <c r="C424" s="42">
        <v>5901812593115</v>
      </c>
      <c r="D424" s="425" t="s">
        <v>314</v>
      </c>
      <c r="E424" s="381">
        <v>90</v>
      </c>
      <c r="F424" s="273">
        <f t="shared" si="67"/>
        <v>108</v>
      </c>
      <c r="G424" s="79" t="s">
        <v>139</v>
      </c>
      <c r="H424" s="79" t="s">
        <v>139</v>
      </c>
      <c r="I424" s="49" t="s">
        <v>99</v>
      </c>
      <c r="J424" s="49" t="s">
        <v>100</v>
      </c>
      <c r="K424" s="49">
        <v>85168080</v>
      </c>
      <c r="L424" s="49" t="s">
        <v>411</v>
      </c>
      <c r="M424" s="49">
        <v>500</v>
      </c>
      <c r="N424" s="1152">
        <v>100</v>
      </c>
      <c r="O424" s="1152">
        <v>100</v>
      </c>
      <c r="P424" s="81">
        <v>100</v>
      </c>
      <c r="Q424" s="54">
        <v>1.3</v>
      </c>
      <c r="R424" s="54">
        <f t="shared" si="71"/>
        <v>1.1700000000000002</v>
      </c>
      <c r="S424" s="82"/>
      <c r="T424" s="55" t="s">
        <v>138</v>
      </c>
      <c r="U424" s="56" t="s">
        <v>413</v>
      </c>
      <c r="V424" s="57" t="s">
        <v>412</v>
      </c>
      <c r="W424" s="50">
        <v>45597</v>
      </c>
      <c r="X424" s="51"/>
      <c r="Y424" s="49">
        <v>1</v>
      </c>
      <c r="Z424" s="49">
        <v>1</v>
      </c>
      <c r="AA424" s="49" t="s">
        <v>105</v>
      </c>
      <c r="AB424" s="724" t="s">
        <v>725</v>
      </c>
    </row>
    <row r="425" spans="1:42" s="104" customFormat="1" x14ac:dyDescent="0.25">
      <c r="A425" s="41" t="s">
        <v>315</v>
      </c>
      <c r="B425" s="57">
        <v>100602</v>
      </c>
      <c r="C425" s="42">
        <v>5901812593122</v>
      </c>
      <c r="D425" s="425" t="s">
        <v>316</v>
      </c>
      <c r="E425" s="381">
        <v>100</v>
      </c>
      <c r="F425" s="273">
        <f t="shared" si="67"/>
        <v>120</v>
      </c>
      <c r="G425" s="79" t="s">
        <v>139</v>
      </c>
      <c r="H425" s="79" t="s">
        <v>139</v>
      </c>
      <c r="I425" s="49" t="s">
        <v>99</v>
      </c>
      <c r="J425" s="49" t="s">
        <v>100</v>
      </c>
      <c r="K425" s="49">
        <v>85168080</v>
      </c>
      <c r="L425" s="49" t="s">
        <v>411</v>
      </c>
      <c r="M425" s="49">
        <v>500</v>
      </c>
      <c r="N425" s="1152">
        <v>100</v>
      </c>
      <c r="O425" s="1152">
        <v>100</v>
      </c>
      <c r="P425" s="81">
        <v>100</v>
      </c>
      <c r="Q425" s="54">
        <v>1.5</v>
      </c>
      <c r="R425" s="54">
        <f t="shared" si="71"/>
        <v>1.35</v>
      </c>
      <c r="S425" s="82"/>
      <c r="T425" s="55" t="s">
        <v>138</v>
      </c>
      <c r="U425" s="56" t="s">
        <v>413</v>
      </c>
      <c r="V425" s="57" t="s">
        <v>412</v>
      </c>
      <c r="W425" s="50">
        <v>45597</v>
      </c>
      <c r="X425" s="51"/>
      <c r="Y425" s="49">
        <v>1</v>
      </c>
      <c r="Z425" s="49">
        <v>1</v>
      </c>
      <c r="AA425" s="49" t="s">
        <v>105</v>
      </c>
      <c r="AB425" s="724" t="s">
        <v>725</v>
      </c>
    </row>
    <row r="426" spans="1:42" s="104" customFormat="1" x14ac:dyDescent="0.25">
      <c r="A426" s="41" t="s">
        <v>317</v>
      </c>
      <c r="B426" s="57">
        <v>100603</v>
      </c>
      <c r="C426" s="42">
        <v>5901812593139</v>
      </c>
      <c r="D426" s="425" t="s">
        <v>318</v>
      </c>
      <c r="E426" s="381">
        <v>150</v>
      </c>
      <c r="F426" s="273">
        <f t="shared" si="67"/>
        <v>180</v>
      </c>
      <c r="G426" s="79" t="s">
        <v>139</v>
      </c>
      <c r="H426" s="79" t="s">
        <v>139</v>
      </c>
      <c r="I426" s="49" t="s">
        <v>99</v>
      </c>
      <c r="J426" s="49" t="s">
        <v>100</v>
      </c>
      <c r="K426" s="49">
        <v>85168080</v>
      </c>
      <c r="L426" s="49" t="s">
        <v>411</v>
      </c>
      <c r="M426" s="49">
        <v>500</v>
      </c>
      <c r="N426" s="1152">
        <v>100</v>
      </c>
      <c r="O426" s="1152">
        <v>100</v>
      </c>
      <c r="P426" s="81">
        <v>100</v>
      </c>
      <c r="Q426" s="54">
        <v>2.2999999999999998</v>
      </c>
      <c r="R426" s="54">
        <f t="shared" si="71"/>
        <v>2.0699999999999998</v>
      </c>
      <c r="S426" s="82"/>
      <c r="T426" s="55" t="s">
        <v>138</v>
      </c>
      <c r="U426" s="56" t="s">
        <v>413</v>
      </c>
      <c r="V426" s="57" t="s">
        <v>412</v>
      </c>
      <c r="W426" s="50">
        <v>45597</v>
      </c>
      <c r="X426" s="51"/>
      <c r="Y426" s="49">
        <v>1</v>
      </c>
      <c r="Z426" s="49">
        <v>1</v>
      </c>
      <c r="AA426" s="49" t="s">
        <v>105</v>
      </c>
      <c r="AB426" s="724" t="s">
        <v>725</v>
      </c>
    </row>
    <row r="427" spans="1:42" s="104" customFormat="1" x14ac:dyDescent="0.25">
      <c r="A427" s="41" t="s">
        <v>319</v>
      </c>
      <c r="B427" s="57">
        <v>100611</v>
      </c>
      <c r="C427" s="42">
        <v>5901812593146</v>
      </c>
      <c r="D427" s="425" t="s">
        <v>320</v>
      </c>
      <c r="E427" s="381">
        <v>200</v>
      </c>
      <c r="F427" s="273">
        <f t="shared" si="67"/>
        <v>240</v>
      </c>
      <c r="G427" s="79" t="s">
        <v>139</v>
      </c>
      <c r="H427" s="79" t="s">
        <v>139</v>
      </c>
      <c r="I427" s="49" t="s">
        <v>99</v>
      </c>
      <c r="J427" s="49" t="s">
        <v>100</v>
      </c>
      <c r="K427" s="49">
        <v>85168080</v>
      </c>
      <c r="L427" s="49" t="s">
        <v>411</v>
      </c>
      <c r="M427" s="49">
        <v>500</v>
      </c>
      <c r="N427" s="1152">
        <v>100</v>
      </c>
      <c r="O427" s="1152">
        <v>100</v>
      </c>
      <c r="P427" s="81">
        <v>100</v>
      </c>
      <c r="Q427" s="54">
        <v>2.6</v>
      </c>
      <c r="R427" s="54">
        <f t="shared" si="71"/>
        <v>2.3400000000000003</v>
      </c>
      <c r="S427" s="82"/>
      <c r="T427" s="55" t="s">
        <v>138</v>
      </c>
      <c r="U427" s="56" t="s">
        <v>413</v>
      </c>
      <c r="V427" s="57" t="s">
        <v>412</v>
      </c>
      <c r="W427" s="50">
        <v>45597</v>
      </c>
      <c r="X427" s="51"/>
      <c r="Y427" s="49">
        <v>1</v>
      </c>
      <c r="Z427" s="49">
        <v>1</v>
      </c>
      <c r="AA427" s="49" t="s">
        <v>105</v>
      </c>
      <c r="AB427" s="724" t="s">
        <v>725</v>
      </c>
    </row>
    <row r="428" spans="1:42" s="104" customFormat="1" x14ac:dyDescent="0.25">
      <c r="A428" s="41" t="s">
        <v>321</v>
      </c>
      <c r="B428" s="57">
        <v>100605</v>
      </c>
      <c r="C428" s="42">
        <v>5901812593153</v>
      </c>
      <c r="D428" s="425" t="s">
        <v>322</v>
      </c>
      <c r="E428" s="381">
        <v>240</v>
      </c>
      <c r="F428" s="273">
        <f t="shared" si="67"/>
        <v>288</v>
      </c>
      <c r="G428" s="79" t="s">
        <v>139</v>
      </c>
      <c r="H428" s="79" t="s">
        <v>139</v>
      </c>
      <c r="I428" s="49" t="s">
        <v>99</v>
      </c>
      <c r="J428" s="49" t="s">
        <v>100</v>
      </c>
      <c r="K428" s="49">
        <v>85168080</v>
      </c>
      <c r="L428" s="49" t="s">
        <v>411</v>
      </c>
      <c r="M428" s="49">
        <v>500</v>
      </c>
      <c r="N428" s="1152">
        <v>200</v>
      </c>
      <c r="O428" s="1152">
        <v>200</v>
      </c>
      <c r="P428" s="81">
        <v>200</v>
      </c>
      <c r="Q428" s="54">
        <v>3</v>
      </c>
      <c r="R428" s="54">
        <f t="shared" si="71"/>
        <v>2.7</v>
      </c>
      <c r="S428" s="82"/>
      <c r="T428" s="55" t="s">
        <v>138</v>
      </c>
      <c r="U428" s="56" t="s">
        <v>413</v>
      </c>
      <c r="V428" s="57" t="s">
        <v>412</v>
      </c>
      <c r="W428" s="50">
        <v>45597</v>
      </c>
      <c r="X428" s="51"/>
      <c r="Y428" s="49">
        <v>1</v>
      </c>
      <c r="Z428" s="49">
        <v>1</v>
      </c>
      <c r="AA428" s="49" t="s">
        <v>105</v>
      </c>
      <c r="AB428" s="724" t="s">
        <v>725</v>
      </c>
    </row>
    <row r="429" spans="1:42" s="104" customFormat="1" x14ac:dyDescent="0.25">
      <c r="A429" s="41" t="s">
        <v>323</v>
      </c>
      <c r="B429" s="57">
        <v>100395</v>
      </c>
      <c r="C429" s="42">
        <v>5901812593160</v>
      </c>
      <c r="D429" s="425" t="s">
        <v>324</v>
      </c>
      <c r="E429" s="381">
        <v>290</v>
      </c>
      <c r="F429" s="273">
        <f t="shared" si="67"/>
        <v>348</v>
      </c>
      <c r="G429" s="79" t="s">
        <v>139</v>
      </c>
      <c r="H429" s="79" t="s">
        <v>139</v>
      </c>
      <c r="I429" s="49" t="s">
        <v>99</v>
      </c>
      <c r="J429" s="49" t="s">
        <v>100</v>
      </c>
      <c r="K429" s="49">
        <v>85168080</v>
      </c>
      <c r="L429" s="49" t="s">
        <v>411</v>
      </c>
      <c r="M429" s="49">
        <v>500</v>
      </c>
      <c r="N429" s="1152">
        <v>200</v>
      </c>
      <c r="O429" s="1152">
        <v>200</v>
      </c>
      <c r="P429" s="81">
        <v>200</v>
      </c>
      <c r="Q429" s="54">
        <v>3.8</v>
      </c>
      <c r="R429" s="54">
        <f t="shared" si="71"/>
        <v>3.42</v>
      </c>
      <c r="S429" s="82"/>
      <c r="T429" s="55" t="s">
        <v>138</v>
      </c>
      <c r="U429" s="56" t="s">
        <v>413</v>
      </c>
      <c r="V429" s="57" t="s">
        <v>412</v>
      </c>
      <c r="W429" s="50">
        <v>45597</v>
      </c>
      <c r="X429" s="51"/>
      <c r="Y429" s="49">
        <v>1</v>
      </c>
      <c r="Z429" s="49">
        <v>1</v>
      </c>
      <c r="AA429" s="49" t="s">
        <v>105</v>
      </c>
      <c r="AB429" s="724" t="s">
        <v>725</v>
      </c>
    </row>
    <row r="430" spans="1:42" s="104" customFormat="1" x14ac:dyDescent="0.25">
      <c r="A430" s="41" t="s">
        <v>325</v>
      </c>
      <c r="B430" s="57">
        <v>100606</v>
      </c>
      <c r="C430" s="42">
        <v>5901812593177</v>
      </c>
      <c r="D430" s="425" t="s">
        <v>326</v>
      </c>
      <c r="E430" s="381">
        <v>350</v>
      </c>
      <c r="F430" s="273">
        <f t="shared" si="67"/>
        <v>420</v>
      </c>
      <c r="G430" s="79" t="s">
        <v>139</v>
      </c>
      <c r="H430" s="79" t="s">
        <v>139</v>
      </c>
      <c r="I430" s="49" t="s">
        <v>99</v>
      </c>
      <c r="J430" s="49" t="s">
        <v>100</v>
      </c>
      <c r="K430" s="49">
        <v>85168080</v>
      </c>
      <c r="L430" s="49" t="s">
        <v>411</v>
      </c>
      <c r="M430" s="49">
        <v>500</v>
      </c>
      <c r="N430" s="1152">
        <v>200</v>
      </c>
      <c r="O430" s="1152">
        <v>200</v>
      </c>
      <c r="P430" s="81">
        <v>200</v>
      </c>
      <c r="Q430" s="54">
        <v>4.7</v>
      </c>
      <c r="R430" s="54">
        <f t="shared" si="71"/>
        <v>4.2300000000000004</v>
      </c>
      <c r="S430" s="82"/>
      <c r="T430" s="55" t="s">
        <v>138</v>
      </c>
      <c r="U430" s="56" t="s">
        <v>413</v>
      </c>
      <c r="V430" s="57" t="s">
        <v>412</v>
      </c>
      <c r="W430" s="50">
        <v>45597</v>
      </c>
      <c r="X430" s="51"/>
      <c r="Y430" s="49">
        <v>1</v>
      </c>
      <c r="Z430" s="49">
        <v>1</v>
      </c>
      <c r="AA430" s="49" t="s">
        <v>105</v>
      </c>
      <c r="AB430" s="724" t="s">
        <v>725</v>
      </c>
    </row>
    <row r="431" spans="1:42" s="104" customFormat="1" x14ac:dyDescent="0.25">
      <c r="A431" s="41" t="s">
        <v>327</v>
      </c>
      <c r="B431" s="57">
        <v>100607</v>
      </c>
      <c r="C431" s="42">
        <v>5901812593184</v>
      </c>
      <c r="D431" s="425" t="s">
        <v>328</v>
      </c>
      <c r="E431" s="381">
        <v>370</v>
      </c>
      <c r="F431" s="273">
        <f t="shared" si="67"/>
        <v>444</v>
      </c>
      <c r="G431" s="79" t="s">
        <v>139</v>
      </c>
      <c r="H431" s="79" t="s">
        <v>139</v>
      </c>
      <c r="I431" s="49" t="s">
        <v>99</v>
      </c>
      <c r="J431" s="49" t="s">
        <v>100</v>
      </c>
      <c r="K431" s="49">
        <v>85168080</v>
      </c>
      <c r="L431" s="49" t="s">
        <v>411</v>
      </c>
      <c r="M431" s="49">
        <v>500</v>
      </c>
      <c r="N431" s="1152">
        <v>200</v>
      </c>
      <c r="O431" s="1152">
        <v>200</v>
      </c>
      <c r="P431" s="81">
        <v>200</v>
      </c>
      <c r="Q431" s="54">
        <v>5.4</v>
      </c>
      <c r="R431" s="54">
        <f t="shared" si="71"/>
        <v>4.8600000000000003</v>
      </c>
      <c r="S431" s="82"/>
      <c r="T431" s="55" t="s">
        <v>138</v>
      </c>
      <c r="U431" s="56" t="s">
        <v>413</v>
      </c>
      <c r="V431" s="57" t="s">
        <v>412</v>
      </c>
      <c r="W431" s="50">
        <v>45597</v>
      </c>
      <c r="X431" s="51"/>
      <c r="Y431" s="49">
        <v>1</v>
      </c>
      <c r="Z431" s="49">
        <v>1</v>
      </c>
      <c r="AA431" s="49" t="s">
        <v>105</v>
      </c>
      <c r="AB431" s="724" t="s">
        <v>725</v>
      </c>
    </row>
    <row r="432" spans="1:42" s="104" customFormat="1" x14ac:dyDescent="0.25">
      <c r="A432" s="41" t="s">
        <v>329</v>
      </c>
      <c r="B432" s="57">
        <v>100608</v>
      </c>
      <c r="C432" s="42">
        <v>5901812593191</v>
      </c>
      <c r="D432" s="425" t="s">
        <v>330</v>
      </c>
      <c r="E432" s="381">
        <v>540</v>
      </c>
      <c r="F432" s="273">
        <f t="shared" si="67"/>
        <v>648</v>
      </c>
      <c r="G432" s="79" t="s">
        <v>139</v>
      </c>
      <c r="H432" s="79" t="s">
        <v>139</v>
      </c>
      <c r="I432" s="49" t="s">
        <v>99</v>
      </c>
      <c r="J432" s="49" t="s">
        <v>100</v>
      </c>
      <c r="K432" s="49">
        <v>85168080</v>
      </c>
      <c r="L432" s="49" t="s">
        <v>411</v>
      </c>
      <c r="M432" s="49">
        <v>500</v>
      </c>
      <c r="N432" s="1152">
        <v>200</v>
      </c>
      <c r="O432" s="1152">
        <v>200</v>
      </c>
      <c r="P432" s="81">
        <v>200</v>
      </c>
      <c r="Q432" s="54">
        <v>6.2</v>
      </c>
      <c r="R432" s="54">
        <f t="shared" si="71"/>
        <v>5.58</v>
      </c>
      <c r="S432" s="82"/>
      <c r="T432" s="55" t="s">
        <v>138</v>
      </c>
      <c r="U432" s="56" t="s">
        <v>413</v>
      </c>
      <c r="V432" s="57" t="s">
        <v>412</v>
      </c>
      <c r="W432" s="50">
        <v>45597</v>
      </c>
      <c r="X432" s="51"/>
      <c r="Y432" s="49">
        <v>1</v>
      </c>
      <c r="Z432" s="49">
        <v>1</v>
      </c>
      <c r="AA432" s="49" t="s">
        <v>105</v>
      </c>
      <c r="AB432" s="724" t="s">
        <v>725</v>
      </c>
    </row>
    <row r="433" spans="1:42" s="104" customFormat="1" ht="14.4" thickBot="1" x14ac:dyDescent="0.3">
      <c r="A433" s="41" t="s">
        <v>331</v>
      </c>
      <c r="B433" s="57">
        <v>100609</v>
      </c>
      <c r="C433" s="42">
        <v>5901812593207</v>
      </c>
      <c r="D433" s="425" t="s">
        <v>332</v>
      </c>
      <c r="E433" s="382">
        <v>580</v>
      </c>
      <c r="F433" s="274">
        <f t="shared" si="67"/>
        <v>696</v>
      </c>
      <c r="G433" s="79" t="s">
        <v>139</v>
      </c>
      <c r="H433" s="79" t="s">
        <v>139</v>
      </c>
      <c r="I433" s="49" t="s">
        <v>99</v>
      </c>
      <c r="J433" s="49" t="s">
        <v>100</v>
      </c>
      <c r="K433" s="49">
        <v>85168080</v>
      </c>
      <c r="L433" s="49" t="s">
        <v>411</v>
      </c>
      <c r="M433" s="49">
        <v>500</v>
      </c>
      <c r="N433" s="1152">
        <v>200</v>
      </c>
      <c r="O433" s="1152">
        <v>200</v>
      </c>
      <c r="P433" s="81">
        <v>200</v>
      </c>
      <c r="Q433" s="54">
        <v>7.1</v>
      </c>
      <c r="R433" s="54">
        <f t="shared" si="71"/>
        <v>6.39</v>
      </c>
      <c r="S433" s="82"/>
      <c r="T433" s="55" t="s">
        <v>138</v>
      </c>
      <c r="U433" s="56" t="s">
        <v>413</v>
      </c>
      <c r="V433" s="57" t="s">
        <v>412</v>
      </c>
      <c r="W433" s="50">
        <v>45597</v>
      </c>
      <c r="X433" s="51"/>
      <c r="Y433" s="49">
        <v>1</v>
      </c>
      <c r="Z433" s="49">
        <v>1</v>
      </c>
      <c r="AA433" s="49" t="s">
        <v>105</v>
      </c>
      <c r="AB433" s="724" t="s">
        <v>725</v>
      </c>
    </row>
    <row r="434" spans="1:42" s="206" customFormat="1" ht="14.4" thickBot="1" x14ac:dyDescent="0.3">
      <c r="A434" s="207"/>
      <c r="B434" s="241"/>
      <c r="C434" s="209"/>
      <c r="D434" s="208" t="s">
        <v>333</v>
      </c>
      <c r="E434" s="458"/>
      <c r="F434" s="459">
        <f t="shared" si="67"/>
        <v>0</v>
      </c>
      <c r="G434" s="230"/>
      <c r="H434" s="397"/>
      <c r="I434" s="212"/>
      <c r="J434" s="212"/>
      <c r="K434" s="212"/>
      <c r="L434" s="212"/>
      <c r="M434" s="212"/>
      <c r="N434" s="1140"/>
      <c r="O434" s="1153"/>
      <c r="P434" s="212"/>
      <c r="Q434" s="239"/>
      <c r="R434" s="214"/>
      <c r="S434" s="212"/>
      <c r="T434" s="212"/>
      <c r="U434" s="240"/>
      <c r="V434" s="241"/>
      <c r="W434" s="217"/>
      <c r="X434" s="217"/>
      <c r="Y434" s="213"/>
      <c r="Z434" s="213"/>
      <c r="AA434" s="213"/>
      <c r="AB434" s="730"/>
      <c r="AC434" s="84"/>
      <c r="AD434" s="84"/>
      <c r="AE434" s="84"/>
      <c r="AF434" s="84"/>
      <c r="AG434" s="84"/>
      <c r="AH434" s="84"/>
      <c r="AI434" s="84"/>
      <c r="AJ434" s="84"/>
      <c r="AK434" s="84"/>
      <c r="AL434" s="84"/>
      <c r="AM434" s="84"/>
      <c r="AN434" s="84"/>
      <c r="AO434" s="84"/>
      <c r="AP434" s="84"/>
    </row>
    <row r="435" spans="1:42" s="104" customFormat="1" x14ac:dyDescent="0.25">
      <c r="A435" s="41" t="s">
        <v>334</v>
      </c>
      <c r="B435" s="57">
        <v>100386</v>
      </c>
      <c r="C435" s="42">
        <v>5901812591425</v>
      </c>
      <c r="D435" s="425" t="s">
        <v>335</v>
      </c>
      <c r="E435" s="383">
        <v>48.070100000000004</v>
      </c>
      <c r="F435" s="279">
        <f t="shared" si="67"/>
        <v>57.68412</v>
      </c>
      <c r="G435" s="79" t="s">
        <v>139</v>
      </c>
      <c r="H435" s="79" t="s">
        <v>139</v>
      </c>
      <c r="I435" s="49" t="s">
        <v>99</v>
      </c>
      <c r="J435" s="49" t="s">
        <v>100</v>
      </c>
      <c r="K435" s="49">
        <v>85168080</v>
      </c>
      <c r="L435" s="49" t="s">
        <v>411</v>
      </c>
      <c r="M435" s="49">
        <v>500</v>
      </c>
      <c r="N435" s="1152">
        <v>50</v>
      </c>
      <c r="O435" s="82">
        <v>500</v>
      </c>
      <c r="P435" s="49"/>
      <c r="Q435" s="54">
        <v>1.4</v>
      </c>
      <c r="R435" s="54">
        <f t="shared" ref="R435:R450" si="72">Q435*0.9</f>
        <v>1.26</v>
      </c>
      <c r="S435" s="82"/>
      <c r="T435" s="55" t="s">
        <v>138</v>
      </c>
      <c r="U435" s="56" t="s">
        <v>136</v>
      </c>
      <c r="V435" s="57" t="s">
        <v>412</v>
      </c>
      <c r="W435" s="50">
        <v>45597</v>
      </c>
      <c r="X435" s="51"/>
      <c r="Y435" s="49">
        <v>1</v>
      </c>
      <c r="Z435" s="49">
        <v>1</v>
      </c>
      <c r="AA435" s="49" t="s">
        <v>105</v>
      </c>
      <c r="AB435" s="724" t="s">
        <v>725</v>
      </c>
    </row>
    <row r="436" spans="1:42" s="104" customFormat="1" x14ac:dyDescent="0.25">
      <c r="A436" s="41" t="s">
        <v>336</v>
      </c>
      <c r="B436" s="57">
        <v>100750</v>
      </c>
      <c r="C436" s="42">
        <v>5901812591432</v>
      </c>
      <c r="D436" s="425" t="s">
        <v>337</v>
      </c>
      <c r="E436" s="381">
        <v>61.800000000000004</v>
      </c>
      <c r="F436" s="273">
        <f t="shared" si="67"/>
        <v>74.16</v>
      </c>
      <c r="G436" s="79" t="s">
        <v>139</v>
      </c>
      <c r="H436" s="79" t="s">
        <v>139</v>
      </c>
      <c r="I436" s="49" t="s">
        <v>99</v>
      </c>
      <c r="J436" s="49" t="s">
        <v>100</v>
      </c>
      <c r="K436" s="49">
        <v>85168080</v>
      </c>
      <c r="L436" s="49" t="s">
        <v>411</v>
      </c>
      <c r="M436" s="49">
        <v>500</v>
      </c>
      <c r="N436" s="1152">
        <v>50</v>
      </c>
      <c r="O436" s="82">
        <v>500</v>
      </c>
      <c r="P436" s="49"/>
      <c r="Q436" s="54">
        <v>1.7</v>
      </c>
      <c r="R436" s="54">
        <f t="shared" si="72"/>
        <v>1.53</v>
      </c>
      <c r="S436" s="82"/>
      <c r="T436" s="55" t="s">
        <v>138</v>
      </c>
      <c r="U436" s="56" t="s">
        <v>136</v>
      </c>
      <c r="V436" s="57" t="s">
        <v>412</v>
      </c>
      <c r="W436" s="50">
        <v>45597</v>
      </c>
      <c r="X436" s="51"/>
      <c r="Y436" s="49">
        <v>1</v>
      </c>
      <c r="Z436" s="49">
        <v>1</v>
      </c>
      <c r="AA436" s="49" t="s">
        <v>105</v>
      </c>
      <c r="AB436" s="724" t="s">
        <v>725</v>
      </c>
    </row>
    <row r="437" spans="1:42" s="104" customFormat="1" x14ac:dyDescent="0.25">
      <c r="A437" s="41" t="s">
        <v>338</v>
      </c>
      <c r="B437" s="57">
        <v>100392</v>
      </c>
      <c r="C437" s="42">
        <v>5901812591449</v>
      </c>
      <c r="D437" s="425" t="s">
        <v>339</v>
      </c>
      <c r="E437" s="381">
        <v>75.529899999999998</v>
      </c>
      <c r="F437" s="273">
        <f t="shared" si="67"/>
        <v>90.63588</v>
      </c>
      <c r="G437" s="79" t="s">
        <v>139</v>
      </c>
      <c r="H437" s="79" t="s">
        <v>139</v>
      </c>
      <c r="I437" s="49" t="s">
        <v>99</v>
      </c>
      <c r="J437" s="49" t="s">
        <v>100</v>
      </c>
      <c r="K437" s="49">
        <v>85168080</v>
      </c>
      <c r="L437" s="49" t="s">
        <v>411</v>
      </c>
      <c r="M437" s="49">
        <v>500</v>
      </c>
      <c r="N437" s="1152">
        <v>50</v>
      </c>
      <c r="O437" s="82">
        <v>500</v>
      </c>
      <c r="P437" s="49"/>
      <c r="Q437" s="54">
        <v>2</v>
      </c>
      <c r="R437" s="54">
        <f t="shared" si="72"/>
        <v>1.8</v>
      </c>
      <c r="S437" s="82"/>
      <c r="T437" s="55" t="s">
        <v>138</v>
      </c>
      <c r="U437" s="56" t="s">
        <v>136</v>
      </c>
      <c r="V437" s="57" t="s">
        <v>412</v>
      </c>
      <c r="W437" s="50">
        <v>45597</v>
      </c>
      <c r="X437" s="51"/>
      <c r="Y437" s="49">
        <v>1</v>
      </c>
      <c r="Z437" s="49">
        <v>1</v>
      </c>
      <c r="AA437" s="49" t="s">
        <v>105</v>
      </c>
      <c r="AB437" s="724" t="s">
        <v>725</v>
      </c>
    </row>
    <row r="438" spans="1:42" s="104" customFormat="1" x14ac:dyDescent="0.25">
      <c r="A438" s="41" t="s">
        <v>340</v>
      </c>
      <c r="B438" s="57">
        <v>100393</v>
      </c>
      <c r="C438" s="42">
        <v>5901812591456</v>
      </c>
      <c r="D438" s="425" t="s">
        <v>341</v>
      </c>
      <c r="E438" s="381">
        <v>89.270099999999999</v>
      </c>
      <c r="F438" s="273">
        <f t="shared" si="67"/>
        <v>107.12411999999999</v>
      </c>
      <c r="G438" s="79" t="s">
        <v>139</v>
      </c>
      <c r="H438" s="79" t="s">
        <v>139</v>
      </c>
      <c r="I438" s="49" t="s">
        <v>99</v>
      </c>
      <c r="J438" s="49" t="s">
        <v>100</v>
      </c>
      <c r="K438" s="49">
        <v>85168080</v>
      </c>
      <c r="L438" s="49" t="s">
        <v>411</v>
      </c>
      <c r="M438" s="49">
        <v>500</v>
      </c>
      <c r="N438" s="1152">
        <v>50</v>
      </c>
      <c r="O438" s="82">
        <v>500</v>
      </c>
      <c r="P438" s="49"/>
      <c r="Q438" s="54">
        <v>2.2999999999999998</v>
      </c>
      <c r="R438" s="54">
        <f t="shared" si="72"/>
        <v>2.0699999999999998</v>
      </c>
      <c r="S438" s="82"/>
      <c r="T438" s="55" t="s">
        <v>138</v>
      </c>
      <c r="U438" s="56" t="s">
        <v>136</v>
      </c>
      <c r="V438" s="57" t="s">
        <v>412</v>
      </c>
      <c r="W438" s="50">
        <v>45597</v>
      </c>
      <c r="X438" s="51"/>
      <c r="Y438" s="49">
        <v>1</v>
      </c>
      <c r="Z438" s="49">
        <v>1</v>
      </c>
      <c r="AA438" s="49" t="s">
        <v>105</v>
      </c>
      <c r="AB438" s="724" t="s">
        <v>725</v>
      </c>
    </row>
    <row r="439" spans="1:42" s="104" customFormat="1" x14ac:dyDescent="0.25">
      <c r="A439" s="41" t="s">
        <v>342</v>
      </c>
      <c r="B439" s="57">
        <v>100751</v>
      </c>
      <c r="C439" s="42">
        <v>5901812591463</v>
      </c>
      <c r="D439" s="425" t="s">
        <v>343</v>
      </c>
      <c r="E439" s="381">
        <v>96.129900000000006</v>
      </c>
      <c r="F439" s="273">
        <f t="shared" si="67"/>
        <v>115.35588</v>
      </c>
      <c r="G439" s="79" t="s">
        <v>139</v>
      </c>
      <c r="H439" s="79" t="s">
        <v>139</v>
      </c>
      <c r="I439" s="49" t="s">
        <v>99</v>
      </c>
      <c r="J439" s="49" t="s">
        <v>100</v>
      </c>
      <c r="K439" s="49">
        <v>85168080</v>
      </c>
      <c r="L439" s="49" t="s">
        <v>411</v>
      </c>
      <c r="M439" s="49">
        <v>500</v>
      </c>
      <c r="N439" s="1152">
        <v>50</v>
      </c>
      <c r="O439" s="82">
        <v>500</v>
      </c>
      <c r="P439" s="49"/>
      <c r="Q439" s="54">
        <v>2.6</v>
      </c>
      <c r="R439" s="54">
        <f t="shared" si="72"/>
        <v>2.3400000000000003</v>
      </c>
      <c r="S439" s="82"/>
      <c r="T439" s="55" t="s">
        <v>138</v>
      </c>
      <c r="U439" s="56" t="s">
        <v>136</v>
      </c>
      <c r="V439" s="57" t="s">
        <v>412</v>
      </c>
      <c r="W439" s="50">
        <v>45597</v>
      </c>
      <c r="X439" s="51"/>
      <c r="Y439" s="49">
        <v>1</v>
      </c>
      <c r="Z439" s="49">
        <v>1</v>
      </c>
      <c r="AA439" s="49" t="s">
        <v>105</v>
      </c>
      <c r="AB439" s="724" t="s">
        <v>725</v>
      </c>
    </row>
    <row r="440" spans="1:42" s="104" customFormat="1" x14ac:dyDescent="0.25">
      <c r="A440" s="41" t="s">
        <v>344</v>
      </c>
      <c r="B440" s="57">
        <v>100396</v>
      </c>
      <c r="C440" s="42">
        <v>5901812591470</v>
      </c>
      <c r="D440" s="425" t="s">
        <v>345</v>
      </c>
      <c r="E440" s="381">
        <v>115.0201</v>
      </c>
      <c r="F440" s="273">
        <f t="shared" si="67"/>
        <v>138.02411999999998</v>
      </c>
      <c r="G440" s="79" t="s">
        <v>139</v>
      </c>
      <c r="H440" s="79" t="s">
        <v>139</v>
      </c>
      <c r="I440" s="49" t="s">
        <v>99</v>
      </c>
      <c r="J440" s="49" t="s">
        <v>100</v>
      </c>
      <c r="K440" s="49">
        <v>85168080</v>
      </c>
      <c r="L440" s="49" t="s">
        <v>411</v>
      </c>
      <c r="M440" s="49">
        <v>500</v>
      </c>
      <c r="N440" s="1152">
        <v>50</v>
      </c>
      <c r="O440" s="82">
        <v>500</v>
      </c>
      <c r="P440" s="49"/>
      <c r="Q440" s="54">
        <v>3</v>
      </c>
      <c r="R440" s="54">
        <f t="shared" si="72"/>
        <v>2.7</v>
      </c>
      <c r="S440" s="82"/>
      <c r="T440" s="55" t="s">
        <v>138</v>
      </c>
      <c r="U440" s="56" t="s">
        <v>136</v>
      </c>
      <c r="V440" s="57" t="s">
        <v>412</v>
      </c>
      <c r="W440" s="50">
        <v>45597</v>
      </c>
      <c r="X440" s="51"/>
      <c r="Y440" s="49">
        <v>1</v>
      </c>
      <c r="Z440" s="49">
        <v>1</v>
      </c>
      <c r="AA440" s="49" t="s">
        <v>105</v>
      </c>
      <c r="AB440" s="724" t="s">
        <v>725</v>
      </c>
    </row>
    <row r="441" spans="1:42" s="104" customFormat="1" x14ac:dyDescent="0.25">
      <c r="A441" s="41" t="s">
        <v>346</v>
      </c>
      <c r="B441" s="57">
        <v>100752</v>
      </c>
      <c r="C441" s="42">
        <v>5901812591487</v>
      </c>
      <c r="D441" s="425" t="s">
        <v>347</v>
      </c>
      <c r="E441" s="381">
        <v>150</v>
      </c>
      <c r="F441" s="273">
        <f t="shared" si="67"/>
        <v>180</v>
      </c>
      <c r="G441" s="79" t="s">
        <v>139</v>
      </c>
      <c r="H441" s="79" t="s">
        <v>139</v>
      </c>
      <c r="I441" s="49" t="s">
        <v>99</v>
      </c>
      <c r="J441" s="49" t="s">
        <v>100</v>
      </c>
      <c r="K441" s="49">
        <v>85168080</v>
      </c>
      <c r="L441" s="49" t="s">
        <v>411</v>
      </c>
      <c r="M441" s="49">
        <v>500</v>
      </c>
      <c r="N441" s="1152">
        <v>50</v>
      </c>
      <c r="O441" s="82">
        <v>500</v>
      </c>
      <c r="P441" s="49"/>
      <c r="Q441" s="54">
        <v>3.8</v>
      </c>
      <c r="R441" s="54">
        <f t="shared" si="72"/>
        <v>3.42</v>
      </c>
      <c r="S441" s="82"/>
      <c r="T441" s="55" t="s">
        <v>138</v>
      </c>
      <c r="U441" s="56" t="s">
        <v>136</v>
      </c>
      <c r="V441" s="57" t="s">
        <v>412</v>
      </c>
      <c r="W441" s="50">
        <v>45597</v>
      </c>
      <c r="X441" s="51"/>
      <c r="Y441" s="49">
        <v>1</v>
      </c>
      <c r="Z441" s="49">
        <v>1</v>
      </c>
      <c r="AA441" s="49" t="s">
        <v>105</v>
      </c>
      <c r="AB441" s="724" t="s">
        <v>725</v>
      </c>
    </row>
    <row r="442" spans="1:42" s="104" customFormat="1" x14ac:dyDescent="0.25">
      <c r="A442" s="41" t="s">
        <v>348</v>
      </c>
      <c r="B442" s="57">
        <v>100753</v>
      </c>
      <c r="C442" s="42">
        <v>5901812591494</v>
      </c>
      <c r="D442" s="425" t="s">
        <v>349</v>
      </c>
      <c r="E442" s="381">
        <v>180</v>
      </c>
      <c r="F442" s="273">
        <f t="shared" si="67"/>
        <v>216</v>
      </c>
      <c r="G442" s="79" t="s">
        <v>139</v>
      </c>
      <c r="H442" s="79" t="s">
        <v>139</v>
      </c>
      <c r="I442" s="49" t="s">
        <v>99</v>
      </c>
      <c r="J442" s="49" t="s">
        <v>100</v>
      </c>
      <c r="K442" s="49">
        <v>85168080</v>
      </c>
      <c r="L442" s="49" t="s">
        <v>411</v>
      </c>
      <c r="M442" s="49">
        <v>500</v>
      </c>
      <c r="N442" s="1152">
        <v>50</v>
      </c>
      <c r="O442" s="82">
        <v>500</v>
      </c>
      <c r="P442" s="49"/>
      <c r="Q442" s="54">
        <v>4</v>
      </c>
      <c r="R442" s="54">
        <f t="shared" si="72"/>
        <v>3.6</v>
      </c>
      <c r="S442" s="82"/>
      <c r="T442" s="55" t="s">
        <v>138</v>
      </c>
      <c r="U442" s="56" t="s">
        <v>136</v>
      </c>
      <c r="V442" s="57" t="s">
        <v>412</v>
      </c>
      <c r="W442" s="50">
        <v>45597</v>
      </c>
      <c r="X442" s="51"/>
      <c r="Y442" s="49">
        <v>1</v>
      </c>
      <c r="Z442" s="49">
        <v>1</v>
      </c>
      <c r="AA442" s="49" t="s">
        <v>105</v>
      </c>
      <c r="AB442" s="724" t="s">
        <v>725</v>
      </c>
    </row>
    <row r="443" spans="1:42" s="104" customFormat="1" x14ac:dyDescent="0.25">
      <c r="A443" s="41" t="s">
        <v>350</v>
      </c>
      <c r="B443" s="57">
        <v>100754</v>
      </c>
      <c r="C443" s="42">
        <v>5901812591500</v>
      </c>
      <c r="D443" s="425" t="s">
        <v>351</v>
      </c>
      <c r="E443" s="381">
        <v>181.10490000000001</v>
      </c>
      <c r="F443" s="273">
        <f t="shared" si="67"/>
        <v>217.32588000000001</v>
      </c>
      <c r="G443" s="79" t="s">
        <v>139</v>
      </c>
      <c r="H443" s="79" t="s">
        <v>139</v>
      </c>
      <c r="I443" s="49" t="s">
        <v>99</v>
      </c>
      <c r="J443" s="49" t="s">
        <v>100</v>
      </c>
      <c r="K443" s="49">
        <v>85168080</v>
      </c>
      <c r="L443" s="49" t="s">
        <v>411</v>
      </c>
      <c r="M443" s="49">
        <v>500</v>
      </c>
      <c r="N443" s="1152">
        <v>50</v>
      </c>
      <c r="O443" s="82">
        <v>500</v>
      </c>
      <c r="P443" s="49"/>
      <c r="Q443" s="54">
        <v>4.5</v>
      </c>
      <c r="R443" s="54">
        <f t="shared" si="72"/>
        <v>4.05</v>
      </c>
      <c r="S443" s="82"/>
      <c r="T443" s="55" t="s">
        <v>138</v>
      </c>
      <c r="U443" s="56" t="s">
        <v>136</v>
      </c>
      <c r="V443" s="57" t="s">
        <v>412</v>
      </c>
      <c r="W443" s="50">
        <v>45597</v>
      </c>
      <c r="X443" s="51"/>
      <c r="Y443" s="49">
        <v>1</v>
      </c>
      <c r="Z443" s="49">
        <v>1</v>
      </c>
      <c r="AA443" s="49" t="s">
        <v>105</v>
      </c>
      <c r="AB443" s="724" t="s">
        <v>725</v>
      </c>
    </row>
    <row r="444" spans="1:42" s="104" customFormat="1" x14ac:dyDescent="0.25">
      <c r="A444" s="41" t="s">
        <v>352</v>
      </c>
      <c r="B444" s="57">
        <v>100397</v>
      </c>
      <c r="C444" s="42">
        <v>5901812591517</v>
      </c>
      <c r="D444" s="425" t="s">
        <v>353</v>
      </c>
      <c r="E444" s="381">
        <v>202.5701</v>
      </c>
      <c r="F444" s="273">
        <f t="shared" si="67"/>
        <v>243.08411999999998</v>
      </c>
      <c r="G444" s="79" t="s">
        <v>139</v>
      </c>
      <c r="H444" s="79" t="s">
        <v>139</v>
      </c>
      <c r="I444" s="49" t="s">
        <v>99</v>
      </c>
      <c r="J444" s="49" t="s">
        <v>100</v>
      </c>
      <c r="K444" s="49">
        <v>85168080</v>
      </c>
      <c r="L444" s="49" t="s">
        <v>411</v>
      </c>
      <c r="M444" s="49">
        <v>500</v>
      </c>
      <c r="N444" s="1152">
        <v>50</v>
      </c>
      <c r="O444" s="82">
        <v>500</v>
      </c>
      <c r="P444" s="49"/>
      <c r="Q444" s="54">
        <v>4.8</v>
      </c>
      <c r="R444" s="54">
        <f t="shared" si="72"/>
        <v>4.32</v>
      </c>
      <c r="S444" s="82"/>
      <c r="T444" s="55" t="s">
        <v>138</v>
      </c>
      <c r="U444" s="56" t="s">
        <v>136</v>
      </c>
      <c r="V444" s="57" t="s">
        <v>412</v>
      </c>
      <c r="W444" s="50">
        <v>45597</v>
      </c>
      <c r="X444" s="51"/>
      <c r="Y444" s="49">
        <v>1</v>
      </c>
      <c r="Z444" s="49">
        <v>1</v>
      </c>
      <c r="AA444" s="49" t="s">
        <v>105</v>
      </c>
      <c r="AB444" s="724" t="s">
        <v>725</v>
      </c>
    </row>
    <row r="445" spans="1:42" s="104" customFormat="1" x14ac:dyDescent="0.25">
      <c r="A445" s="41" t="s">
        <v>354</v>
      </c>
      <c r="B445" s="57">
        <v>100755</v>
      </c>
      <c r="C445" s="42">
        <v>5901812591524</v>
      </c>
      <c r="D445" s="425" t="s">
        <v>355</v>
      </c>
      <c r="E445" s="381">
        <v>236.9</v>
      </c>
      <c r="F445" s="273">
        <f t="shared" si="67"/>
        <v>284.27999999999997</v>
      </c>
      <c r="G445" s="79" t="s">
        <v>139</v>
      </c>
      <c r="H445" s="79" t="s">
        <v>139</v>
      </c>
      <c r="I445" s="49" t="s">
        <v>99</v>
      </c>
      <c r="J445" s="49" t="s">
        <v>100</v>
      </c>
      <c r="K445" s="49">
        <v>85168080</v>
      </c>
      <c r="L445" s="49" t="s">
        <v>411</v>
      </c>
      <c r="M445" s="49">
        <v>500</v>
      </c>
      <c r="N445" s="1152">
        <v>50</v>
      </c>
      <c r="O445" s="82">
        <v>500</v>
      </c>
      <c r="P445" s="49"/>
      <c r="Q445" s="54">
        <v>5.3</v>
      </c>
      <c r="R445" s="54">
        <f t="shared" si="72"/>
        <v>4.7699999999999996</v>
      </c>
      <c r="S445" s="82"/>
      <c r="T445" s="55" t="s">
        <v>138</v>
      </c>
      <c r="U445" s="56" t="s">
        <v>136</v>
      </c>
      <c r="V445" s="57" t="s">
        <v>412</v>
      </c>
      <c r="W445" s="50">
        <v>45597</v>
      </c>
      <c r="X445" s="51"/>
      <c r="Y445" s="49">
        <v>1</v>
      </c>
      <c r="Z445" s="49">
        <v>1</v>
      </c>
      <c r="AA445" s="49" t="s">
        <v>105</v>
      </c>
      <c r="AB445" s="724" t="s">
        <v>725</v>
      </c>
    </row>
    <row r="446" spans="1:42" s="104" customFormat="1" x14ac:dyDescent="0.25">
      <c r="A446" s="41" t="s">
        <v>356</v>
      </c>
      <c r="B446" s="57">
        <v>100367</v>
      </c>
      <c r="C446" s="42">
        <v>5901812591531</v>
      </c>
      <c r="D446" s="425" t="s">
        <v>357</v>
      </c>
      <c r="E446" s="381">
        <v>283.25</v>
      </c>
      <c r="F446" s="273">
        <f t="shared" ref="F446:F489" si="73">E446*1.2</f>
        <v>339.9</v>
      </c>
      <c r="G446" s="79" t="s">
        <v>139</v>
      </c>
      <c r="H446" s="79" t="s">
        <v>139</v>
      </c>
      <c r="I446" s="49" t="s">
        <v>99</v>
      </c>
      <c r="J446" s="49" t="s">
        <v>100</v>
      </c>
      <c r="K446" s="49">
        <v>85168080</v>
      </c>
      <c r="L446" s="49" t="s">
        <v>411</v>
      </c>
      <c r="M446" s="49">
        <v>500</v>
      </c>
      <c r="N446" s="1152">
        <v>50</v>
      </c>
      <c r="O446" s="82">
        <v>500</v>
      </c>
      <c r="P446" s="49"/>
      <c r="Q446" s="54">
        <v>7</v>
      </c>
      <c r="R446" s="54">
        <f t="shared" si="72"/>
        <v>6.3</v>
      </c>
      <c r="S446" s="82"/>
      <c r="T446" s="55" t="s">
        <v>138</v>
      </c>
      <c r="U446" s="56" t="s">
        <v>136</v>
      </c>
      <c r="V446" s="57" t="s">
        <v>412</v>
      </c>
      <c r="W446" s="50">
        <v>45597</v>
      </c>
      <c r="X446" s="51"/>
      <c r="Y446" s="49">
        <v>1</v>
      </c>
      <c r="Z446" s="49">
        <v>1</v>
      </c>
      <c r="AA446" s="49" t="s">
        <v>105</v>
      </c>
      <c r="AB446" s="724" t="s">
        <v>725</v>
      </c>
    </row>
    <row r="447" spans="1:42" s="104" customFormat="1" x14ac:dyDescent="0.25">
      <c r="A447" s="41" t="s">
        <v>358</v>
      </c>
      <c r="B447" s="57">
        <v>100756</v>
      </c>
      <c r="C447" s="42">
        <v>5901812591548</v>
      </c>
      <c r="D447" s="425" t="s">
        <v>359</v>
      </c>
      <c r="E447" s="381">
        <v>319.3</v>
      </c>
      <c r="F447" s="273">
        <f t="shared" si="73"/>
        <v>383.16</v>
      </c>
      <c r="G447" s="79" t="s">
        <v>139</v>
      </c>
      <c r="H447" s="79" t="s">
        <v>139</v>
      </c>
      <c r="I447" s="49" t="s">
        <v>99</v>
      </c>
      <c r="J447" s="49" t="s">
        <v>100</v>
      </c>
      <c r="K447" s="49">
        <v>85168080</v>
      </c>
      <c r="L447" s="49" t="s">
        <v>411</v>
      </c>
      <c r="M447" s="49">
        <v>500</v>
      </c>
      <c r="N447" s="1152">
        <v>50</v>
      </c>
      <c r="O447" s="82">
        <v>500</v>
      </c>
      <c r="P447" s="49"/>
      <c r="Q447" s="54">
        <v>7.4</v>
      </c>
      <c r="R447" s="54">
        <f t="shared" si="72"/>
        <v>6.66</v>
      </c>
      <c r="S447" s="82"/>
      <c r="T447" s="55" t="s">
        <v>138</v>
      </c>
      <c r="U447" s="56" t="s">
        <v>136</v>
      </c>
      <c r="V447" s="57" t="s">
        <v>412</v>
      </c>
      <c r="W447" s="50">
        <v>45597</v>
      </c>
      <c r="X447" s="51"/>
      <c r="Y447" s="49">
        <v>1</v>
      </c>
      <c r="Z447" s="49">
        <v>1</v>
      </c>
      <c r="AA447" s="49" t="s">
        <v>105</v>
      </c>
      <c r="AB447" s="724" t="s">
        <v>725</v>
      </c>
    </row>
    <row r="448" spans="1:42" s="104" customFormat="1" x14ac:dyDescent="0.25">
      <c r="A448" s="41" t="s">
        <v>360</v>
      </c>
      <c r="B448" s="57">
        <v>100757</v>
      </c>
      <c r="C448" s="42">
        <v>5901812591555</v>
      </c>
      <c r="D448" s="425" t="s">
        <v>361</v>
      </c>
      <c r="E448" s="381">
        <v>355.35</v>
      </c>
      <c r="F448" s="273">
        <f t="shared" si="73"/>
        <v>426.42</v>
      </c>
      <c r="G448" s="79" t="s">
        <v>139</v>
      </c>
      <c r="H448" s="79" t="s">
        <v>139</v>
      </c>
      <c r="I448" s="49" t="s">
        <v>99</v>
      </c>
      <c r="J448" s="49" t="s">
        <v>100</v>
      </c>
      <c r="K448" s="49">
        <v>85168080</v>
      </c>
      <c r="L448" s="49" t="s">
        <v>411</v>
      </c>
      <c r="M448" s="49">
        <v>500</v>
      </c>
      <c r="N448" s="1152">
        <v>50</v>
      </c>
      <c r="O448" s="82">
        <v>500</v>
      </c>
      <c r="P448" s="49"/>
      <c r="Q448" s="54">
        <v>8.8000000000000007</v>
      </c>
      <c r="R448" s="54">
        <f t="shared" si="72"/>
        <v>7.9200000000000008</v>
      </c>
      <c r="S448" s="82"/>
      <c r="T448" s="55" t="s">
        <v>138</v>
      </c>
      <c r="U448" s="56" t="s">
        <v>136</v>
      </c>
      <c r="V448" s="57" t="s">
        <v>412</v>
      </c>
      <c r="W448" s="50">
        <v>45597</v>
      </c>
      <c r="X448" s="51"/>
      <c r="Y448" s="49">
        <v>1</v>
      </c>
      <c r="Z448" s="49">
        <v>1</v>
      </c>
      <c r="AA448" s="49" t="s">
        <v>105</v>
      </c>
      <c r="AB448" s="724" t="s">
        <v>725</v>
      </c>
    </row>
    <row r="449" spans="1:42" s="104" customFormat="1" x14ac:dyDescent="0.25">
      <c r="A449" s="41" t="s">
        <v>362</v>
      </c>
      <c r="B449" s="57">
        <v>100758</v>
      </c>
      <c r="C449" s="42">
        <v>5901812591562</v>
      </c>
      <c r="D449" s="425" t="s">
        <v>363</v>
      </c>
      <c r="E449" s="381">
        <v>430</v>
      </c>
      <c r="F449" s="273">
        <f t="shared" si="73"/>
        <v>516</v>
      </c>
      <c r="G449" s="79" t="s">
        <v>139</v>
      </c>
      <c r="H449" s="79" t="s">
        <v>139</v>
      </c>
      <c r="I449" s="49" t="s">
        <v>99</v>
      </c>
      <c r="J449" s="49" t="s">
        <v>100</v>
      </c>
      <c r="K449" s="49">
        <v>85168080</v>
      </c>
      <c r="L449" s="49" t="s">
        <v>411</v>
      </c>
      <c r="M449" s="49">
        <v>500</v>
      </c>
      <c r="N449" s="1152">
        <v>50</v>
      </c>
      <c r="O449" s="82">
        <v>500</v>
      </c>
      <c r="P449" s="49"/>
      <c r="Q449" s="54">
        <v>9.4</v>
      </c>
      <c r="R449" s="54">
        <f t="shared" si="72"/>
        <v>8.4600000000000009</v>
      </c>
      <c r="S449" s="82"/>
      <c r="T449" s="55" t="s">
        <v>138</v>
      </c>
      <c r="U449" s="56" t="s">
        <v>136</v>
      </c>
      <c r="V449" s="57" t="s">
        <v>412</v>
      </c>
      <c r="W449" s="50">
        <v>45597</v>
      </c>
      <c r="X449" s="51"/>
      <c r="Y449" s="49">
        <v>1</v>
      </c>
      <c r="Z449" s="49">
        <v>1</v>
      </c>
      <c r="AA449" s="49" t="s">
        <v>105</v>
      </c>
      <c r="AB449" s="724" t="s">
        <v>725</v>
      </c>
    </row>
    <row r="450" spans="1:42" s="104" customFormat="1" ht="14.4" thickBot="1" x14ac:dyDescent="0.3">
      <c r="A450" s="41" t="s">
        <v>364</v>
      </c>
      <c r="B450" s="57">
        <v>100759</v>
      </c>
      <c r="C450" s="42">
        <v>5901812591579</v>
      </c>
      <c r="D450" s="425" t="s">
        <v>365</v>
      </c>
      <c r="E450" s="382">
        <v>480.67010000000005</v>
      </c>
      <c r="F450" s="274">
        <f t="shared" si="73"/>
        <v>576.80412000000001</v>
      </c>
      <c r="G450" s="79" t="s">
        <v>139</v>
      </c>
      <c r="H450" s="79" t="s">
        <v>139</v>
      </c>
      <c r="I450" s="49" t="s">
        <v>99</v>
      </c>
      <c r="J450" s="49" t="s">
        <v>100</v>
      </c>
      <c r="K450" s="49">
        <v>85168080</v>
      </c>
      <c r="L450" s="49" t="s">
        <v>411</v>
      </c>
      <c r="M450" s="49">
        <v>500</v>
      </c>
      <c r="N450" s="1152">
        <v>50</v>
      </c>
      <c r="O450" s="82">
        <v>500</v>
      </c>
      <c r="P450" s="49"/>
      <c r="Q450" s="54">
        <v>12.9</v>
      </c>
      <c r="R450" s="54">
        <f t="shared" si="72"/>
        <v>11.610000000000001</v>
      </c>
      <c r="S450" s="82"/>
      <c r="T450" s="55" t="s">
        <v>138</v>
      </c>
      <c r="U450" s="56" t="s">
        <v>136</v>
      </c>
      <c r="V450" s="57" t="s">
        <v>412</v>
      </c>
      <c r="W450" s="50">
        <v>45597</v>
      </c>
      <c r="X450" s="51"/>
      <c r="Y450" s="49">
        <v>1</v>
      </c>
      <c r="Z450" s="49">
        <v>1</v>
      </c>
      <c r="AA450" s="49" t="s">
        <v>105</v>
      </c>
      <c r="AB450" s="724" t="s">
        <v>725</v>
      </c>
    </row>
    <row r="451" spans="1:42" s="206" customFormat="1" ht="14.4" thickBot="1" x14ac:dyDescent="0.3">
      <c r="A451" s="207"/>
      <c r="B451" s="241"/>
      <c r="C451" s="209"/>
      <c r="D451" s="208" t="s">
        <v>366</v>
      </c>
      <c r="E451" s="458"/>
      <c r="F451" s="459">
        <f t="shared" si="73"/>
        <v>0</v>
      </c>
      <c r="G451" s="230"/>
      <c r="H451" s="397"/>
      <c r="I451" s="212"/>
      <c r="J451" s="212"/>
      <c r="K451" s="212"/>
      <c r="L451" s="212"/>
      <c r="M451" s="212"/>
      <c r="N451" s="1140"/>
      <c r="O451" s="1153"/>
      <c r="P451" s="212"/>
      <c r="Q451" s="239"/>
      <c r="R451" s="214"/>
      <c r="S451" s="212"/>
      <c r="T451" s="212"/>
      <c r="U451" s="240"/>
      <c r="V451" s="241"/>
      <c r="W451" s="217"/>
      <c r="X451" s="217"/>
      <c r="Y451" s="213"/>
      <c r="Z451" s="213"/>
      <c r="AA451" s="213"/>
      <c r="AB451" s="730"/>
      <c r="AC451" s="84"/>
      <c r="AD451" s="84"/>
      <c r="AE451" s="84"/>
      <c r="AF451" s="84"/>
      <c r="AG451" s="84"/>
      <c r="AH451" s="84"/>
      <c r="AI451" s="84"/>
      <c r="AJ451" s="84"/>
      <c r="AK451" s="84"/>
      <c r="AL451" s="84"/>
      <c r="AM451" s="84"/>
      <c r="AN451" s="84"/>
      <c r="AO451" s="84"/>
      <c r="AP451" s="84"/>
    </row>
    <row r="452" spans="1:42" s="104" customFormat="1" x14ac:dyDescent="0.25">
      <c r="A452" s="41" t="s">
        <v>367</v>
      </c>
      <c r="B452" s="57">
        <v>100760</v>
      </c>
      <c r="C452" s="42">
        <v>5901812591265</v>
      </c>
      <c r="D452" s="425" t="s">
        <v>368</v>
      </c>
      <c r="E452" s="383">
        <v>47.204900000000002</v>
      </c>
      <c r="F452" s="279">
        <f t="shared" si="73"/>
        <v>56.645879999999998</v>
      </c>
      <c r="G452" s="79" t="s">
        <v>139</v>
      </c>
      <c r="H452" s="79" t="s">
        <v>139</v>
      </c>
      <c r="I452" s="49" t="s">
        <v>99</v>
      </c>
      <c r="J452" s="49" t="s">
        <v>100</v>
      </c>
      <c r="K452" s="49">
        <v>85168080</v>
      </c>
      <c r="L452" s="49" t="s">
        <v>411</v>
      </c>
      <c r="M452" s="49">
        <v>500</v>
      </c>
      <c r="N452" s="1152">
        <v>50</v>
      </c>
      <c r="O452" s="82">
        <v>500</v>
      </c>
      <c r="P452" s="49"/>
      <c r="Q452" s="54">
        <v>1.6</v>
      </c>
      <c r="R452" s="54">
        <f t="shared" ref="R452:R467" si="74">Q452*0.9</f>
        <v>1.4400000000000002</v>
      </c>
      <c r="S452" s="82"/>
      <c r="T452" s="55" t="s">
        <v>138</v>
      </c>
      <c r="U452" s="56" t="s">
        <v>136</v>
      </c>
      <c r="V452" s="57" t="s">
        <v>412</v>
      </c>
      <c r="W452" s="50">
        <v>45597</v>
      </c>
      <c r="X452" s="51"/>
      <c r="Y452" s="49">
        <v>1</v>
      </c>
      <c r="Z452" s="49">
        <v>1</v>
      </c>
      <c r="AA452" s="49" t="s">
        <v>105</v>
      </c>
      <c r="AB452" s="724" t="s">
        <v>725</v>
      </c>
    </row>
    <row r="453" spans="1:42" s="104" customFormat="1" x14ac:dyDescent="0.25">
      <c r="A453" s="41" t="s">
        <v>369</v>
      </c>
      <c r="B453" s="57">
        <v>100761</v>
      </c>
      <c r="C453" s="42">
        <v>5901812591272</v>
      </c>
      <c r="D453" s="425" t="s">
        <v>370</v>
      </c>
      <c r="E453" s="381">
        <v>62.654899999999998</v>
      </c>
      <c r="F453" s="273">
        <f t="shared" si="73"/>
        <v>75.185879999999997</v>
      </c>
      <c r="G453" s="79" t="s">
        <v>139</v>
      </c>
      <c r="H453" s="79" t="s">
        <v>139</v>
      </c>
      <c r="I453" s="49" t="s">
        <v>99</v>
      </c>
      <c r="J453" s="49" t="s">
        <v>100</v>
      </c>
      <c r="K453" s="49">
        <v>85168080</v>
      </c>
      <c r="L453" s="49" t="s">
        <v>411</v>
      </c>
      <c r="M453" s="49">
        <v>500</v>
      </c>
      <c r="N453" s="1152">
        <v>50</v>
      </c>
      <c r="O453" s="82">
        <v>500</v>
      </c>
      <c r="P453" s="49"/>
      <c r="Q453" s="54">
        <v>1.9</v>
      </c>
      <c r="R453" s="54">
        <f t="shared" si="74"/>
        <v>1.71</v>
      </c>
      <c r="S453" s="82"/>
      <c r="T453" s="55" t="s">
        <v>138</v>
      </c>
      <c r="U453" s="56" t="s">
        <v>136</v>
      </c>
      <c r="V453" s="57" t="s">
        <v>412</v>
      </c>
      <c r="W453" s="50">
        <v>45597</v>
      </c>
      <c r="X453" s="51"/>
      <c r="Y453" s="49">
        <v>1</v>
      </c>
      <c r="Z453" s="49">
        <v>1</v>
      </c>
      <c r="AA453" s="49" t="s">
        <v>105</v>
      </c>
      <c r="AB453" s="724" t="s">
        <v>725</v>
      </c>
    </row>
    <row r="454" spans="1:42" s="104" customFormat="1" x14ac:dyDescent="0.25">
      <c r="A454" s="41" t="s">
        <v>371</v>
      </c>
      <c r="B454" s="57">
        <v>100376</v>
      </c>
      <c r="C454" s="42">
        <v>5901812591289</v>
      </c>
      <c r="D454" s="425" t="s">
        <v>372</v>
      </c>
      <c r="E454" s="381">
        <v>73.820100000000011</v>
      </c>
      <c r="F454" s="273">
        <f t="shared" si="73"/>
        <v>88.584120000000013</v>
      </c>
      <c r="G454" s="79" t="s">
        <v>139</v>
      </c>
      <c r="H454" s="79" t="s">
        <v>139</v>
      </c>
      <c r="I454" s="49" t="s">
        <v>99</v>
      </c>
      <c r="J454" s="49" t="s">
        <v>100</v>
      </c>
      <c r="K454" s="49">
        <v>85168080</v>
      </c>
      <c r="L454" s="49" t="s">
        <v>411</v>
      </c>
      <c r="M454" s="49">
        <v>500</v>
      </c>
      <c r="N454" s="1152">
        <v>50</v>
      </c>
      <c r="O454" s="82">
        <v>500</v>
      </c>
      <c r="P454" s="49"/>
      <c r="Q454" s="54">
        <v>2.2000000000000002</v>
      </c>
      <c r="R454" s="54">
        <f t="shared" si="74"/>
        <v>1.9800000000000002</v>
      </c>
      <c r="S454" s="82"/>
      <c r="T454" s="55" t="s">
        <v>138</v>
      </c>
      <c r="U454" s="56" t="s">
        <v>136</v>
      </c>
      <c r="V454" s="57" t="s">
        <v>412</v>
      </c>
      <c r="W454" s="50">
        <v>45597</v>
      </c>
      <c r="X454" s="51"/>
      <c r="Y454" s="49">
        <v>1</v>
      </c>
      <c r="Z454" s="49">
        <v>1</v>
      </c>
      <c r="AA454" s="49" t="s">
        <v>105</v>
      </c>
      <c r="AB454" s="724" t="s">
        <v>725</v>
      </c>
    </row>
    <row r="455" spans="1:42" s="104" customFormat="1" x14ac:dyDescent="0.25">
      <c r="A455" s="41" t="s">
        <v>373</v>
      </c>
      <c r="B455" s="57">
        <v>100368</v>
      </c>
      <c r="C455" s="42">
        <v>5901812591296</v>
      </c>
      <c r="D455" s="425" t="s">
        <v>374</v>
      </c>
      <c r="E455" s="381">
        <v>84.120100000000008</v>
      </c>
      <c r="F455" s="273">
        <f t="shared" si="73"/>
        <v>100.94412000000001</v>
      </c>
      <c r="G455" s="79" t="s">
        <v>139</v>
      </c>
      <c r="H455" s="79" t="s">
        <v>139</v>
      </c>
      <c r="I455" s="49" t="s">
        <v>99</v>
      </c>
      <c r="J455" s="49" t="s">
        <v>100</v>
      </c>
      <c r="K455" s="49">
        <v>85168080</v>
      </c>
      <c r="L455" s="49" t="s">
        <v>411</v>
      </c>
      <c r="M455" s="49">
        <v>500</v>
      </c>
      <c r="N455" s="1152">
        <v>50</v>
      </c>
      <c r="O455" s="82">
        <v>500</v>
      </c>
      <c r="P455" s="49"/>
      <c r="Q455" s="54">
        <v>2.7</v>
      </c>
      <c r="R455" s="54">
        <f t="shared" si="74"/>
        <v>2.4300000000000002</v>
      </c>
      <c r="S455" s="82"/>
      <c r="T455" s="55" t="s">
        <v>138</v>
      </c>
      <c r="U455" s="56" t="s">
        <v>136</v>
      </c>
      <c r="V455" s="57" t="s">
        <v>412</v>
      </c>
      <c r="W455" s="50">
        <v>45597</v>
      </c>
      <c r="X455" s="51"/>
      <c r="Y455" s="49">
        <v>1</v>
      </c>
      <c r="Z455" s="49">
        <v>1</v>
      </c>
      <c r="AA455" s="49" t="s">
        <v>105</v>
      </c>
      <c r="AB455" s="724" t="s">
        <v>725</v>
      </c>
    </row>
    <row r="456" spans="1:42" s="104" customFormat="1" x14ac:dyDescent="0.25">
      <c r="A456" s="41" t="s">
        <v>375</v>
      </c>
      <c r="B456" s="57">
        <v>100762</v>
      </c>
      <c r="C456" s="42">
        <v>5901812591302</v>
      </c>
      <c r="D456" s="425" t="s">
        <v>376</v>
      </c>
      <c r="E456" s="381">
        <v>111.57989999999999</v>
      </c>
      <c r="F456" s="273">
        <f t="shared" si="73"/>
        <v>133.89587999999998</v>
      </c>
      <c r="G456" s="79" t="s">
        <v>139</v>
      </c>
      <c r="H456" s="79" t="s">
        <v>139</v>
      </c>
      <c r="I456" s="49" t="s">
        <v>99</v>
      </c>
      <c r="J456" s="49" t="s">
        <v>100</v>
      </c>
      <c r="K456" s="49">
        <v>85168080</v>
      </c>
      <c r="L456" s="49" t="s">
        <v>411</v>
      </c>
      <c r="M456" s="49">
        <v>500</v>
      </c>
      <c r="N456" s="1152">
        <v>50</v>
      </c>
      <c r="O456" s="82">
        <v>500</v>
      </c>
      <c r="P456" s="49"/>
      <c r="Q456" s="54">
        <v>3</v>
      </c>
      <c r="R456" s="54">
        <f t="shared" si="74"/>
        <v>2.7</v>
      </c>
      <c r="S456" s="82"/>
      <c r="T456" s="55" t="s">
        <v>138</v>
      </c>
      <c r="U456" s="56" t="s">
        <v>136</v>
      </c>
      <c r="V456" s="57" t="s">
        <v>412</v>
      </c>
      <c r="W456" s="50">
        <v>45597</v>
      </c>
      <c r="X456" s="51"/>
      <c r="Y456" s="49">
        <v>1</v>
      </c>
      <c r="Z456" s="49">
        <v>1</v>
      </c>
      <c r="AA456" s="49" t="s">
        <v>105</v>
      </c>
      <c r="AB456" s="724" t="s">
        <v>725</v>
      </c>
    </row>
    <row r="457" spans="1:42" s="104" customFormat="1" x14ac:dyDescent="0.25">
      <c r="A457" s="41" t="s">
        <v>377</v>
      </c>
      <c r="B457" s="57">
        <v>100763</v>
      </c>
      <c r="C457" s="42">
        <v>5901812591319</v>
      </c>
      <c r="D457" s="425" t="s">
        <v>378</v>
      </c>
      <c r="E457" s="381">
        <v>122.74510000000001</v>
      </c>
      <c r="F457" s="273">
        <f t="shared" si="73"/>
        <v>147.29411999999999</v>
      </c>
      <c r="G457" s="79" t="s">
        <v>139</v>
      </c>
      <c r="H457" s="79" t="s">
        <v>139</v>
      </c>
      <c r="I457" s="49" t="s">
        <v>99</v>
      </c>
      <c r="J457" s="49" t="s">
        <v>100</v>
      </c>
      <c r="K457" s="49">
        <v>85168080</v>
      </c>
      <c r="L457" s="49" t="s">
        <v>411</v>
      </c>
      <c r="M457" s="49">
        <v>500</v>
      </c>
      <c r="N457" s="1152">
        <v>50</v>
      </c>
      <c r="O457" s="82">
        <v>500</v>
      </c>
      <c r="P457" s="49"/>
      <c r="Q457" s="54">
        <v>3.7</v>
      </c>
      <c r="R457" s="54">
        <f t="shared" si="74"/>
        <v>3.33</v>
      </c>
      <c r="S457" s="82"/>
      <c r="T457" s="55" t="s">
        <v>138</v>
      </c>
      <c r="U457" s="56" t="s">
        <v>136</v>
      </c>
      <c r="V457" s="57" t="s">
        <v>412</v>
      </c>
      <c r="W457" s="50">
        <v>45597</v>
      </c>
      <c r="X457" s="51"/>
      <c r="Y457" s="49">
        <v>1</v>
      </c>
      <c r="Z457" s="49">
        <v>1</v>
      </c>
      <c r="AA457" s="49" t="s">
        <v>105</v>
      </c>
      <c r="AB457" s="724" t="s">
        <v>725</v>
      </c>
    </row>
    <row r="458" spans="1:42" s="104" customFormat="1" x14ac:dyDescent="0.25">
      <c r="A458" s="41" t="s">
        <v>379</v>
      </c>
      <c r="B458" s="57">
        <v>100764</v>
      </c>
      <c r="C458" s="42">
        <v>5901812591326</v>
      </c>
      <c r="D458" s="425" t="s">
        <v>380</v>
      </c>
      <c r="E458" s="381">
        <v>145.0549</v>
      </c>
      <c r="F458" s="273">
        <f t="shared" si="73"/>
        <v>174.06587999999999</v>
      </c>
      <c r="G458" s="79" t="s">
        <v>139</v>
      </c>
      <c r="H458" s="79" t="s">
        <v>139</v>
      </c>
      <c r="I458" s="49" t="s">
        <v>99</v>
      </c>
      <c r="J458" s="49" t="s">
        <v>100</v>
      </c>
      <c r="K458" s="49">
        <v>85168080</v>
      </c>
      <c r="L458" s="49" t="s">
        <v>411</v>
      </c>
      <c r="M458" s="49">
        <v>500</v>
      </c>
      <c r="N458" s="1152">
        <v>50</v>
      </c>
      <c r="O458" s="82">
        <v>500</v>
      </c>
      <c r="P458" s="49"/>
      <c r="Q458" s="54">
        <v>3.8</v>
      </c>
      <c r="R458" s="54">
        <f t="shared" si="74"/>
        <v>3.42</v>
      </c>
      <c r="S458" s="82"/>
      <c r="T458" s="55" t="s">
        <v>138</v>
      </c>
      <c r="U458" s="56" t="s">
        <v>136</v>
      </c>
      <c r="V458" s="57" t="s">
        <v>412</v>
      </c>
      <c r="W458" s="50">
        <v>45597</v>
      </c>
      <c r="X458" s="51"/>
      <c r="Y458" s="49">
        <v>1</v>
      </c>
      <c r="Z458" s="49">
        <v>1</v>
      </c>
      <c r="AA458" s="49" t="s">
        <v>105</v>
      </c>
      <c r="AB458" s="724" t="s">
        <v>725</v>
      </c>
    </row>
    <row r="459" spans="1:42" s="104" customFormat="1" x14ac:dyDescent="0.25">
      <c r="A459" s="41" t="s">
        <v>381</v>
      </c>
      <c r="B459" s="57">
        <v>100765</v>
      </c>
      <c r="C459" s="42">
        <v>5901812591333</v>
      </c>
      <c r="D459" s="425" t="s">
        <v>382</v>
      </c>
      <c r="E459" s="381">
        <v>174.24509999999998</v>
      </c>
      <c r="F459" s="273">
        <f t="shared" si="73"/>
        <v>209.09411999999998</v>
      </c>
      <c r="G459" s="79" t="s">
        <v>139</v>
      </c>
      <c r="H459" s="79" t="s">
        <v>139</v>
      </c>
      <c r="I459" s="49" t="s">
        <v>99</v>
      </c>
      <c r="J459" s="49" t="s">
        <v>100</v>
      </c>
      <c r="K459" s="49">
        <v>85168080</v>
      </c>
      <c r="L459" s="49" t="s">
        <v>411</v>
      </c>
      <c r="M459" s="49">
        <v>500</v>
      </c>
      <c r="N459" s="1152">
        <v>50</v>
      </c>
      <c r="O459" s="82">
        <v>500</v>
      </c>
      <c r="P459" s="49"/>
      <c r="Q459" s="54">
        <v>4.3</v>
      </c>
      <c r="R459" s="54">
        <f t="shared" si="74"/>
        <v>3.87</v>
      </c>
      <c r="S459" s="82"/>
      <c r="T459" s="55" t="s">
        <v>138</v>
      </c>
      <c r="U459" s="56" t="s">
        <v>136</v>
      </c>
      <c r="V459" s="57" t="s">
        <v>412</v>
      </c>
      <c r="W459" s="50">
        <v>45597</v>
      </c>
      <c r="X459" s="51"/>
      <c r="Y459" s="49">
        <v>1</v>
      </c>
      <c r="Z459" s="49">
        <v>1</v>
      </c>
      <c r="AA459" s="49" t="s">
        <v>105</v>
      </c>
      <c r="AB459" s="724" t="s">
        <v>725</v>
      </c>
    </row>
    <row r="460" spans="1:42" s="104" customFormat="1" x14ac:dyDescent="0.25">
      <c r="A460" s="41" t="s">
        <v>383</v>
      </c>
      <c r="B460" s="57">
        <v>100766</v>
      </c>
      <c r="C460" s="42">
        <v>5901812591340</v>
      </c>
      <c r="D460" s="425" t="s">
        <v>384</v>
      </c>
      <c r="E460" s="381">
        <v>191.40490000000003</v>
      </c>
      <c r="F460" s="273">
        <f t="shared" si="73"/>
        <v>229.68588000000003</v>
      </c>
      <c r="G460" s="79" t="s">
        <v>139</v>
      </c>
      <c r="H460" s="79" t="s">
        <v>139</v>
      </c>
      <c r="I460" s="49" t="s">
        <v>99</v>
      </c>
      <c r="J460" s="49" t="s">
        <v>100</v>
      </c>
      <c r="K460" s="49">
        <v>85168080</v>
      </c>
      <c r="L460" s="49" t="s">
        <v>411</v>
      </c>
      <c r="M460" s="49">
        <v>500</v>
      </c>
      <c r="N460" s="1152">
        <v>50</v>
      </c>
      <c r="O460" s="82">
        <v>500</v>
      </c>
      <c r="P460" s="49"/>
      <c r="Q460" s="54">
        <v>5.4</v>
      </c>
      <c r="R460" s="54">
        <f t="shared" si="74"/>
        <v>4.8600000000000003</v>
      </c>
      <c r="S460" s="82"/>
      <c r="T460" s="55" t="s">
        <v>138</v>
      </c>
      <c r="U460" s="56" t="s">
        <v>136</v>
      </c>
      <c r="V460" s="57" t="s">
        <v>412</v>
      </c>
      <c r="W460" s="50">
        <v>45597</v>
      </c>
      <c r="X460" s="51"/>
      <c r="Y460" s="49">
        <v>1</v>
      </c>
      <c r="Z460" s="49">
        <v>1</v>
      </c>
      <c r="AA460" s="49" t="s">
        <v>105</v>
      </c>
      <c r="AB460" s="724" t="s">
        <v>725</v>
      </c>
    </row>
    <row r="461" spans="1:42" s="104" customFormat="1" x14ac:dyDescent="0.25">
      <c r="A461" s="41" t="s">
        <v>385</v>
      </c>
      <c r="B461" s="57">
        <v>100767</v>
      </c>
      <c r="C461" s="42">
        <v>5901812591357</v>
      </c>
      <c r="D461" s="425" t="s">
        <v>386</v>
      </c>
      <c r="E461" s="381">
        <v>206</v>
      </c>
      <c r="F461" s="273">
        <f t="shared" si="73"/>
        <v>247.2</v>
      </c>
      <c r="G461" s="79" t="s">
        <v>139</v>
      </c>
      <c r="H461" s="79" t="s">
        <v>139</v>
      </c>
      <c r="I461" s="49" t="s">
        <v>99</v>
      </c>
      <c r="J461" s="49" t="s">
        <v>100</v>
      </c>
      <c r="K461" s="49">
        <v>85168080</v>
      </c>
      <c r="L461" s="49" t="s">
        <v>411</v>
      </c>
      <c r="M461" s="49">
        <v>500</v>
      </c>
      <c r="N461" s="1152">
        <v>50</v>
      </c>
      <c r="O461" s="82">
        <v>500</v>
      </c>
      <c r="P461" s="49"/>
      <c r="Q461" s="54">
        <v>6.1</v>
      </c>
      <c r="R461" s="54">
        <f t="shared" si="74"/>
        <v>5.49</v>
      </c>
      <c r="S461" s="82"/>
      <c r="T461" s="55" t="s">
        <v>138</v>
      </c>
      <c r="U461" s="56" t="s">
        <v>136</v>
      </c>
      <c r="V461" s="57" t="s">
        <v>412</v>
      </c>
      <c r="W461" s="50">
        <v>45597</v>
      </c>
      <c r="X461" s="51"/>
      <c r="Y461" s="49">
        <v>1</v>
      </c>
      <c r="Z461" s="49">
        <v>1</v>
      </c>
      <c r="AA461" s="49" t="s">
        <v>105</v>
      </c>
      <c r="AB461" s="724" t="s">
        <v>725</v>
      </c>
    </row>
    <row r="462" spans="1:42" s="104" customFormat="1" x14ac:dyDescent="0.25">
      <c r="A462" s="41" t="s">
        <v>387</v>
      </c>
      <c r="B462" s="57">
        <v>100768</v>
      </c>
      <c r="C462" s="42">
        <v>5901812591364</v>
      </c>
      <c r="D462" s="425" t="s">
        <v>388</v>
      </c>
      <c r="E462" s="381">
        <v>238.62009999999998</v>
      </c>
      <c r="F462" s="273">
        <f t="shared" si="73"/>
        <v>286.34411999999998</v>
      </c>
      <c r="G462" s="79" t="s">
        <v>139</v>
      </c>
      <c r="H462" s="79" t="s">
        <v>139</v>
      </c>
      <c r="I462" s="49" t="s">
        <v>99</v>
      </c>
      <c r="J462" s="49" t="s">
        <v>100</v>
      </c>
      <c r="K462" s="49">
        <v>85168080</v>
      </c>
      <c r="L462" s="49" t="s">
        <v>411</v>
      </c>
      <c r="M462" s="49">
        <v>500</v>
      </c>
      <c r="N462" s="1152">
        <v>50</v>
      </c>
      <c r="O462" s="82">
        <v>500</v>
      </c>
      <c r="P462" s="49"/>
      <c r="Q462" s="54">
        <v>6.6</v>
      </c>
      <c r="R462" s="54">
        <f t="shared" si="74"/>
        <v>5.9399999999999995</v>
      </c>
      <c r="S462" s="82"/>
      <c r="T462" s="55" t="s">
        <v>138</v>
      </c>
      <c r="U462" s="56" t="s">
        <v>136</v>
      </c>
      <c r="V462" s="57" t="s">
        <v>412</v>
      </c>
      <c r="W462" s="50">
        <v>45597</v>
      </c>
      <c r="X462" s="51"/>
      <c r="Y462" s="49">
        <v>1</v>
      </c>
      <c r="Z462" s="49">
        <v>1</v>
      </c>
      <c r="AA462" s="49" t="s">
        <v>105</v>
      </c>
      <c r="AB462" s="724" t="s">
        <v>725</v>
      </c>
    </row>
    <row r="463" spans="1:42" s="104" customFormat="1" x14ac:dyDescent="0.25">
      <c r="A463" s="41" t="s">
        <v>389</v>
      </c>
      <c r="B463" s="57">
        <v>100769</v>
      </c>
      <c r="C463" s="42">
        <v>5901812591371</v>
      </c>
      <c r="D463" s="425" t="s">
        <v>390</v>
      </c>
      <c r="E463" s="381">
        <v>282.39510000000001</v>
      </c>
      <c r="F463" s="273">
        <f t="shared" si="73"/>
        <v>338.87412</v>
      </c>
      <c r="G463" s="79" t="s">
        <v>139</v>
      </c>
      <c r="H463" s="79" t="s">
        <v>139</v>
      </c>
      <c r="I463" s="49" t="s">
        <v>99</v>
      </c>
      <c r="J463" s="49" t="s">
        <v>100</v>
      </c>
      <c r="K463" s="49">
        <v>85168080</v>
      </c>
      <c r="L463" s="49" t="s">
        <v>411</v>
      </c>
      <c r="M463" s="49">
        <v>500</v>
      </c>
      <c r="N463" s="1152">
        <v>50</v>
      </c>
      <c r="O463" s="82">
        <v>500</v>
      </c>
      <c r="P463" s="49"/>
      <c r="Q463" s="54">
        <v>8</v>
      </c>
      <c r="R463" s="54">
        <f t="shared" si="74"/>
        <v>7.2</v>
      </c>
      <c r="S463" s="82"/>
      <c r="T463" s="55" t="s">
        <v>138</v>
      </c>
      <c r="U463" s="56" t="s">
        <v>136</v>
      </c>
      <c r="V463" s="57" t="s">
        <v>412</v>
      </c>
      <c r="W463" s="50">
        <v>45597</v>
      </c>
      <c r="X463" s="51"/>
      <c r="Y463" s="49">
        <v>1</v>
      </c>
      <c r="Z463" s="49">
        <v>1</v>
      </c>
      <c r="AA463" s="49" t="s">
        <v>105</v>
      </c>
      <c r="AB463" s="724" t="s">
        <v>725</v>
      </c>
    </row>
    <row r="464" spans="1:42" s="104" customFormat="1" x14ac:dyDescent="0.25">
      <c r="A464" s="41" t="s">
        <v>391</v>
      </c>
      <c r="B464" s="57">
        <v>100377</v>
      </c>
      <c r="C464" s="42">
        <v>5901812591388</v>
      </c>
      <c r="D464" s="425" t="s">
        <v>392</v>
      </c>
      <c r="E464" s="381">
        <v>313.29510000000005</v>
      </c>
      <c r="F464" s="273">
        <f t="shared" si="73"/>
        <v>375.95412000000005</v>
      </c>
      <c r="G464" s="79" t="s">
        <v>139</v>
      </c>
      <c r="H464" s="79" t="s">
        <v>139</v>
      </c>
      <c r="I464" s="49" t="s">
        <v>99</v>
      </c>
      <c r="J464" s="49" t="s">
        <v>100</v>
      </c>
      <c r="K464" s="49">
        <v>85168080</v>
      </c>
      <c r="L464" s="49" t="s">
        <v>411</v>
      </c>
      <c r="M464" s="49">
        <v>500</v>
      </c>
      <c r="N464" s="1152">
        <v>50</v>
      </c>
      <c r="O464" s="82">
        <v>500</v>
      </c>
      <c r="P464" s="49"/>
      <c r="Q464" s="54">
        <v>9.6999999999999993</v>
      </c>
      <c r="R464" s="54">
        <f t="shared" si="74"/>
        <v>8.73</v>
      </c>
      <c r="S464" s="82"/>
      <c r="T464" s="55" t="s">
        <v>138</v>
      </c>
      <c r="U464" s="56" t="s">
        <v>136</v>
      </c>
      <c r="V464" s="57" t="s">
        <v>412</v>
      </c>
      <c r="W464" s="50">
        <v>45597</v>
      </c>
      <c r="X464" s="51"/>
      <c r="Y464" s="49">
        <v>1</v>
      </c>
      <c r="Z464" s="49">
        <v>1</v>
      </c>
      <c r="AA464" s="49" t="s">
        <v>105</v>
      </c>
      <c r="AB464" s="724" t="s">
        <v>725</v>
      </c>
    </row>
    <row r="465" spans="1:42" s="104" customFormat="1" x14ac:dyDescent="0.25">
      <c r="A465" s="41" t="s">
        <v>393</v>
      </c>
      <c r="B465" s="57">
        <v>100378</v>
      </c>
      <c r="C465" s="42">
        <v>5901812591395</v>
      </c>
      <c r="D465" s="425" t="s">
        <v>394</v>
      </c>
      <c r="E465" s="381">
        <v>321.02010000000001</v>
      </c>
      <c r="F465" s="273">
        <f t="shared" si="73"/>
        <v>385.22412000000003</v>
      </c>
      <c r="G465" s="79" t="s">
        <v>139</v>
      </c>
      <c r="H465" s="79" t="s">
        <v>139</v>
      </c>
      <c r="I465" s="49" t="s">
        <v>99</v>
      </c>
      <c r="J465" s="49" t="s">
        <v>100</v>
      </c>
      <c r="K465" s="49">
        <v>85168080</v>
      </c>
      <c r="L465" s="49" t="s">
        <v>411</v>
      </c>
      <c r="M465" s="49">
        <v>500</v>
      </c>
      <c r="N465" s="1152">
        <v>50</v>
      </c>
      <c r="O465" s="82">
        <v>500</v>
      </c>
      <c r="P465" s="49"/>
      <c r="Q465" s="54">
        <v>10.5</v>
      </c>
      <c r="R465" s="54">
        <f t="shared" si="74"/>
        <v>9.4500000000000011</v>
      </c>
      <c r="S465" s="82"/>
      <c r="T465" s="55" t="s">
        <v>138</v>
      </c>
      <c r="U465" s="56" t="s">
        <v>136</v>
      </c>
      <c r="V465" s="57" t="s">
        <v>412</v>
      </c>
      <c r="W465" s="50">
        <v>45597</v>
      </c>
      <c r="X465" s="51"/>
      <c r="Y465" s="49">
        <v>1</v>
      </c>
      <c r="Z465" s="49">
        <v>1</v>
      </c>
      <c r="AA465" s="49" t="s">
        <v>105</v>
      </c>
      <c r="AB465" s="724" t="s">
        <v>725</v>
      </c>
    </row>
    <row r="466" spans="1:42" s="104" customFormat="1" x14ac:dyDescent="0.25">
      <c r="A466" s="41" t="s">
        <v>395</v>
      </c>
      <c r="B466" s="57">
        <v>100770</v>
      </c>
      <c r="C466" s="42">
        <v>5901812591401</v>
      </c>
      <c r="D466" s="425" t="s">
        <v>396</v>
      </c>
      <c r="E466" s="381">
        <v>381.1</v>
      </c>
      <c r="F466" s="273">
        <f t="shared" si="73"/>
        <v>457.32</v>
      </c>
      <c r="G466" s="79" t="s">
        <v>139</v>
      </c>
      <c r="H466" s="79" t="s">
        <v>139</v>
      </c>
      <c r="I466" s="49" t="s">
        <v>99</v>
      </c>
      <c r="J466" s="49" t="s">
        <v>100</v>
      </c>
      <c r="K466" s="49">
        <v>85168080</v>
      </c>
      <c r="L466" s="49" t="s">
        <v>411</v>
      </c>
      <c r="M466" s="49">
        <v>500</v>
      </c>
      <c r="N466" s="1152">
        <v>50</v>
      </c>
      <c r="O466" s="82">
        <v>500</v>
      </c>
      <c r="P466" s="49"/>
      <c r="Q466" s="54">
        <v>12.7</v>
      </c>
      <c r="R466" s="54">
        <f t="shared" si="74"/>
        <v>11.43</v>
      </c>
      <c r="S466" s="82"/>
      <c r="T466" s="55" t="s">
        <v>138</v>
      </c>
      <c r="U466" s="56" t="s">
        <v>136</v>
      </c>
      <c r="V466" s="57" t="s">
        <v>412</v>
      </c>
      <c r="W466" s="50">
        <v>45597</v>
      </c>
      <c r="X466" s="51"/>
      <c r="Y466" s="49">
        <v>1</v>
      </c>
      <c r="Z466" s="49">
        <v>1</v>
      </c>
      <c r="AA466" s="49" t="s">
        <v>105</v>
      </c>
      <c r="AB466" s="724" t="s">
        <v>725</v>
      </c>
    </row>
    <row r="467" spans="1:42" s="104" customFormat="1" ht="14.4" thickBot="1" x14ac:dyDescent="0.3">
      <c r="A467" s="41" t="s">
        <v>397</v>
      </c>
      <c r="B467" s="57">
        <v>100771</v>
      </c>
      <c r="C467" s="42">
        <v>5901812591418</v>
      </c>
      <c r="D467" s="425" t="s">
        <v>398</v>
      </c>
      <c r="E467" s="381">
        <v>434.32010000000002</v>
      </c>
      <c r="F467" s="273">
        <f t="shared" si="73"/>
        <v>521.18412000000001</v>
      </c>
      <c r="G467" s="79" t="s">
        <v>139</v>
      </c>
      <c r="H467" s="79" t="s">
        <v>139</v>
      </c>
      <c r="I467" s="49" t="s">
        <v>99</v>
      </c>
      <c r="J467" s="49" t="s">
        <v>100</v>
      </c>
      <c r="K467" s="49">
        <v>85168080</v>
      </c>
      <c r="L467" s="49" t="s">
        <v>411</v>
      </c>
      <c r="M467" s="49">
        <v>500</v>
      </c>
      <c r="N467" s="1152">
        <v>50</v>
      </c>
      <c r="O467" s="82">
        <v>500</v>
      </c>
      <c r="P467" s="49"/>
      <c r="Q467" s="54">
        <v>14.2</v>
      </c>
      <c r="R467" s="54">
        <f t="shared" si="74"/>
        <v>12.78</v>
      </c>
      <c r="S467" s="82"/>
      <c r="T467" s="55" t="s">
        <v>138</v>
      </c>
      <c r="U467" s="56" t="s">
        <v>136</v>
      </c>
      <c r="V467" s="57" t="s">
        <v>412</v>
      </c>
      <c r="W467" s="50">
        <v>45597</v>
      </c>
      <c r="X467" s="51"/>
      <c r="Y467" s="49">
        <v>1</v>
      </c>
      <c r="Z467" s="49">
        <v>1</v>
      </c>
      <c r="AA467" s="49" t="s">
        <v>105</v>
      </c>
      <c r="AB467" s="724" t="s">
        <v>725</v>
      </c>
    </row>
    <row r="468" spans="1:42" s="299" customFormat="1" ht="14.4" thickBot="1" x14ac:dyDescent="0.3">
      <c r="A468" s="293"/>
      <c r="B468" s="297"/>
      <c r="C468" s="295"/>
      <c r="D468" s="294" t="s">
        <v>620</v>
      </c>
      <c r="E468" s="454"/>
      <c r="F468" s="460"/>
      <c r="G468" s="211"/>
      <c r="H468" s="401"/>
      <c r="I468" s="285"/>
      <c r="J468" s="285"/>
      <c r="K468" s="285"/>
      <c r="L468" s="285"/>
      <c r="M468" s="285"/>
      <c r="N468" s="1154"/>
      <c r="O468" s="1154"/>
      <c r="P468" s="285"/>
      <c r="Q468" s="296"/>
      <c r="R468" s="296"/>
      <c r="S468" s="285"/>
      <c r="T468" s="285"/>
      <c r="U468" s="285"/>
      <c r="V468" s="297"/>
      <c r="W468" s="298"/>
      <c r="X468" s="298"/>
      <c r="Y468" s="298"/>
      <c r="Z468" s="298"/>
      <c r="AA468" s="298"/>
      <c r="AB468" s="711"/>
      <c r="AC468" s="705"/>
      <c r="AD468" s="705"/>
      <c r="AE468" s="705"/>
      <c r="AF468" s="705"/>
      <c r="AG468" s="705"/>
      <c r="AH468" s="705"/>
      <c r="AI468" s="705"/>
      <c r="AJ468" s="705"/>
      <c r="AK468" s="705"/>
      <c r="AL468" s="705"/>
      <c r="AM468" s="705"/>
      <c r="AN468" s="705"/>
      <c r="AO468" s="705"/>
      <c r="AP468" s="705"/>
    </row>
    <row r="469" spans="1:42" s="609" customFormat="1" x14ac:dyDescent="0.25">
      <c r="A469" s="596" t="s">
        <v>621</v>
      </c>
      <c r="B469" s="597">
        <v>100443</v>
      </c>
      <c r="C469" s="633">
        <v>5901812595461</v>
      </c>
      <c r="D469" s="634" t="s">
        <v>636</v>
      </c>
      <c r="E469" s="600">
        <v>15</v>
      </c>
      <c r="F469" s="601">
        <f>E469*1.2</f>
        <v>18</v>
      </c>
      <c r="G469" s="602" t="s">
        <v>139</v>
      </c>
      <c r="H469" s="601" t="s">
        <v>139</v>
      </c>
      <c r="I469" s="603" t="s">
        <v>651</v>
      </c>
      <c r="J469" s="603"/>
      <c r="K469" s="603">
        <v>85168080</v>
      </c>
      <c r="L469" s="604" t="s">
        <v>411</v>
      </c>
      <c r="M469" s="605">
        <v>1000</v>
      </c>
      <c r="N469" s="1155">
        <v>4.8</v>
      </c>
      <c r="O469" s="1156">
        <v>7</v>
      </c>
      <c r="P469" s="606"/>
      <c r="Q469" s="606"/>
      <c r="R469" s="606"/>
      <c r="S469" s="606"/>
      <c r="T469" s="55" t="s">
        <v>138</v>
      </c>
      <c r="U469" s="607" t="s">
        <v>136</v>
      </c>
      <c r="V469" s="605" t="s">
        <v>412</v>
      </c>
      <c r="W469" s="608">
        <v>45597</v>
      </c>
      <c r="X469" s="608"/>
      <c r="Y469" s="605">
        <v>1</v>
      </c>
      <c r="Z469" s="605">
        <v>1</v>
      </c>
      <c r="AA469" s="605" t="s">
        <v>105</v>
      </c>
      <c r="AB469" s="733" t="s">
        <v>725</v>
      </c>
    </row>
    <row r="470" spans="1:42" s="609" customFormat="1" x14ac:dyDescent="0.25">
      <c r="A470" s="610" t="s">
        <v>622</v>
      </c>
      <c r="B470" s="49">
        <v>100421</v>
      </c>
      <c r="C470" s="635">
        <v>5901812591593</v>
      </c>
      <c r="D470" s="636" t="s">
        <v>639</v>
      </c>
      <c r="E470" s="613">
        <v>16</v>
      </c>
      <c r="F470" s="614">
        <f t="shared" ref="F470:F483" si="75">E470*1.2</f>
        <v>19.2</v>
      </c>
      <c r="G470" s="615" t="s">
        <v>139</v>
      </c>
      <c r="H470" s="614" t="s">
        <v>139</v>
      </c>
      <c r="I470" s="616" t="s">
        <v>651</v>
      </c>
      <c r="J470" s="616"/>
      <c r="K470" s="616">
        <v>85168080</v>
      </c>
      <c r="L470" s="617" t="s">
        <v>411</v>
      </c>
      <c r="M470" s="618">
        <v>1000</v>
      </c>
      <c r="N470" s="1157">
        <v>4.8</v>
      </c>
      <c r="O470" s="1158">
        <v>7</v>
      </c>
      <c r="P470" s="619"/>
      <c r="Q470" s="619"/>
      <c r="R470" s="619"/>
      <c r="S470" s="619"/>
      <c r="T470" s="55" t="s">
        <v>138</v>
      </c>
      <c r="U470" s="620" t="s">
        <v>136</v>
      </c>
      <c r="V470" s="618" t="s">
        <v>412</v>
      </c>
      <c r="W470" s="621">
        <v>45597</v>
      </c>
      <c r="X470" s="621"/>
      <c r="Y470" s="618">
        <v>1</v>
      </c>
      <c r="Z470" s="618">
        <v>1</v>
      </c>
      <c r="AA470" s="618" t="s">
        <v>105</v>
      </c>
      <c r="AB470" s="724" t="s">
        <v>725</v>
      </c>
    </row>
    <row r="471" spans="1:42" s="609" customFormat="1" x14ac:dyDescent="0.25">
      <c r="A471" s="610" t="s">
        <v>623</v>
      </c>
      <c r="B471" s="49">
        <v>100319</v>
      </c>
      <c r="C471" s="635">
        <v>5901812595379</v>
      </c>
      <c r="D471" s="636" t="s">
        <v>640</v>
      </c>
      <c r="E471" s="613">
        <v>16.5</v>
      </c>
      <c r="F471" s="614">
        <f t="shared" si="75"/>
        <v>19.8</v>
      </c>
      <c r="G471" s="615" t="s">
        <v>139</v>
      </c>
      <c r="H471" s="614" t="s">
        <v>139</v>
      </c>
      <c r="I471" s="616" t="s">
        <v>651</v>
      </c>
      <c r="J471" s="616"/>
      <c r="K471" s="616">
        <v>85168080</v>
      </c>
      <c r="L471" s="617" t="s">
        <v>411</v>
      </c>
      <c r="M471" s="618">
        <v>1000</v>
      </c>
      <c r="N471" s="1157">
        <v>4.8</v>
      </c>
      <c r="O471" s="1158">
        <v>7</v>
      </c>
      <c r="P471" s="619"/>
      <c r="Q471" s="619"/>
      <c r="R471" s="619"/>
      <c r="S471" s="619"/>
      <c r="T471" s="55" t="s">
        <v>138</v>
      </c>
      <c r="U471" s="620" t="s">
        <v>136</v>
      </c>
      <c r="V471" s="618" t="s">
        <v>412</v>
      </c>
      <c r="W471" s="621">
        <v>45597</v>
      </c>
      <c r="X471" s="621"/>
      <c r="Y471" s="618">
        <v>1</v>
      </c>
      <c r="Z471" s="618">
        <v>1</v>
      </c>
      <c r="AA471" s="618" t="s">
        <v>105</v>
      </c>
      <c r="AB471" s="724" t="s">
        <v>725</v>
      </c>
    </row>
    <row r="472" spans="1:42" s="609" customFormat="1" x14ac:dyDescent="0.25">
      <c r="A472" s="610" t="s">
        <v>624</v>
      </c>
      <c r="B472" s="49">
        <v>100320</v>
      </c>
      <c r="C472" s="635">
        <v>5901812595478</v>
      </c>
      <c r="D472" s="636" t="s">
        <v>641</v>
      </c>
      <c r="E472" s="613">
        <v>17</v>
      </c>
      <c r="F472" s="614">
        <f t="shared" si="75"/>
        <v>20.399999999999999</v>
      </c>
      <c r="G472" s="615" t="s">
        <v>139</v>
      </c>
      <c r="H472" s="614" t="s">
        <v>139</v>
      </c>
      <c r="I472" s="616" t="s">
        <v>651</v>
      </c>
      <c r="J472" s="616"/>
      <c r="K472" s="616">
        <v>85168080</v>
      </c>
      <c r="L472" s="617" t="s">
        <v>411</v>
      </c>
      <c r="M472" s="618">
        <v>1000</v>
      </c>
      <c r="N472" s="1157">
        <v>4.8</v>
      </c>
      <c r="O472" s="1158">
        <v>7</v>
      </c>
      <c r="P472" s="619"/>
      <c r="Q472" s="619"/>
      <c r="R472" s="619"/>
      <c r="S472" s="619"/>
      <c r="T472" s="55" t="s">
        <v>138</v>
      </c>
      <c r="U472" s="620" t="s">
        <v>136</v>
      </c>
      <c r="V472" s="618" t="s">
        <v>412</v>
      </c>
      <c r="W472" s="621">
        <v>45597</v>
      </c>
      <c r="X472" s="621"/>
      <c r="Y472" s="618">
        <v>1</v>
      </c>
      <c r="Z472" s="618">
        <v>1</v>
      </c>
      <c r="AA472" s="618" t="s">
        <v>105</v>
      </c>
      <c r="AB472" s="724" t="s">
        <v>725</v>
      </c>
    </row>
    <row r="473" spans="1:42" s="609" customFormat="1" ht="14.4" thickBot="1" x14ac:dyDescent="0.3">
      <c r="A473" s="622" t="s">
        <v>625</v>
      </c>
      <c r="B473" s="364">
        <v>100471</v>
      </c>
      <c r="C473" s="637">
        <v>5901812595386</v>
      </c>
      <c r="D473" s="638" t="s">
        <v>642</v>
      </c>
      <c r="E473" s="625">
        <v>17.5</v>
      </c>
      <c r="F473" s="626">
        <f t="shared" si="75"/>
        <v>21</v>
      </c>
      <c r="G473" s="627" t="s">
        <v>139</v>
      </c>
      <c r="H473" s="626" t="s">
        <v>139</v>
      </c>
      <c r="I473" s="628" t="s">
        <v>651</v>
      </c>
      <c r="J473" s="628"/>
      <c r="K473" s="628">
        <v>85168080</v>
      </c>
      <c r="L473" s="629" t="s">
        <v>411</v>
      </c>
      <c r="M473" s="630">
        <v>1000</v>
      </c>
      <c r="N473" s="1159">
        <v>4.8</v>
      </c>
      <c r="O473" s="1160">
        <v>7</v>
      </c>
      <c r="P473" s="631"/>
      <c r="Q473" s="631"/>
      <c r="R473" s="631"/>
      <c r="S473" s="631"/>
      <c r="T473" s="55" t="s">
        <v>138</v>
      </c>
      <c r="U473" s="639" t="s">
        <v>136</v>
      </c>
      <c r="V473" s="630" t="s">
        <v>412</v>
      </c>
      <c r="W473" s="632">
        <v>45597</v>
      </c>
      <c r="X473" s="632"/>
      <c r="Y473" s="630">
        <v>1</v>
      </c>
      <c r="Z473" s="630">
        <v>1</v>
      </c>
      <c r="AA473" s="630" t="s">
        <v>105</v>
      </c>
      <c r="AB473" s="734" t="s">
        <v>725</v>
      </c>
    </row>
    <row r="474" spans="1:42" s="301" customFormat="1" ht="14.4" thickBot="1" x14ac:dyDescent="0.3">
      <c r="A474" s="293"/>
      <c r="B474" s="297"/>
      <c r="C474" s="295"/>
      <c r="D474" s="290" t="s">
        <v>631</v>
      </c>
      <c r="E474" s="461"/>
      <c r="F474" s="462"/>
      <c r="G474" s="211"/>
      <c r="H474" s="401"/>
      <c r="I474" s="291"/>
      <c r="J474" s="291"/>
      <c r="K474" s="291"/>
      <c r="L474" s="291"/>
      <c r="M474" s="291"/>
      <c r="N474" s="1154"/>
      <c r="O474" s="1154"/>
      <c r="P474" s="285"/>
      <c r="Q474" s="296"/>
      <c r="R474" s="296"/>
      <c r="S474" s="285"/>
      <c r="T474" s="285"/>
      <c r="U474" s="285"/>
      <c r="V474" s="292"/>
      <c r="W474" s="292"/>
      <c r="X474" s="292"/>
      <c r="Y474" s="292"/>
      <c r="Z474" s="292"/>
      <c r="AA474" s="292"/>
      <c r="AB474" s="712"/>
      <c r="AC474" s="706"/>
      <c r="AD474" s="706"/>
      <c r="AE474" s="706"/>
      <c r="AF474" s="706"/>
      <c r="AG474" s="706"/>
      <c r="AH474" s="706"/>
      <c r="AI474" s="706"/>
      <c r="AJ474" s="706"/>
      <c r="AK474" s="706"/>
      <c r="AL474" s="706"/>
      <c r="AM474" s="706"/>
      <c r="AN474" s="706"/>
      <c r="AO474" s="706"/>
      <c r="AP474" s="706"/>
    </row>
    <row r="475" spans="1:42" s="609" customFormat="1" x14ac:dyDescent="0.25">
      <c r="A475" s="596" t="s">
        <v>626</v>
      </c>
      <c r="B475" s="597">
        <v>100322</v>
      </c>
      <c r="C475" s="598">
        <v>5901812591586</v>
      </c>
      <c r="D475" s="599" t="s">
        <v>637</v>
      </c>
      <c r="E475" s="600">
        <v>11.25</v>
      </c>
      <c r="F475" s="601">
        <f t="shared" si="75"/>
        <v>13.5</v>
      </c>
      <c r="G475" s="602" t="s">
        <v>139</v>
      </c>
      <c r="H475" s="601" t="s">
        <v>139</v>
      </c>
      <c r="I475" s="603" t="s">
        <v>651</v>
      </c>
      <c r="J475" s="603"/>
      <c r="K475" s="603">
        <v>85168080</v>
      </c>
      <c r="L475" s="604" t="s">
        <v>411</v>
      </c>
      <c r="M475" s="605">
        <v>1000</v>
      </c>
      <c r="N475" s="1155">
        <v>4.8</v>
      </c>
      <c r="O475" s="1156">
        <v>7</v>
      </c>
      <c r="P475" s="606"/>
      <c r="Q475" s="606"/>
      <c r="R475" s="606"/>
      <c r="S475" s="606"/>
      <c r="T475" s="55" t="s">
        <v>138</v>
      </c>
      <c r="U475" s="607" t="s">
        <v>136</v>
      </c>
      <c r="V475" s="605" t="s">
        <v>412</v>
      </c>
      <c r="W475" s="608">
        <v>45597</v>
      </c>
      <c r="X475" s="608"/>
      <c r="Y475" s="605">
        <v>1</v>
      </c>
      <c r="Z475" s="605">
        <v>1</v>
      </c>
      <c r="AA475" s="605" t="s">
        <v>105</v>
      </c>
      <c r="AB475" s="733" t="s">
        <v>725</v>
      </c>
    </row>
    <row r="476" spans="1:42" s="609" customFormat="1" x14ac:dyDescent="0.25">
      <c r="A476" s="610" t="s">
        <v>627</v>
      </c>
      <c r="B476" s="49">
        <v>100445</v>
      </c>
      <c r="C476" s="611">
        <v>5901812591609</v>
      </c>
      <c r="D476" s="612" t="s">
        <v>643</v>
      </c>
      <c r="E476" s="613">
        <v>11.5</v>
      </c>
      <c r="F476" s="614">
        <f t="shared" si="75"/>
        <v>13.799999999999999</v>
      </c>
      <c r="G476" s="615" t="s">
        <v>139</v>
      </c>
      <c r="H476" s="614" t="s">
        <v>139</v>
      </c>
      <c r="I476" s="616" t="s">
        <v>651</v>
      </c>
      <c r="J476" s="616"/>
      <c r="K476" s="616">
        <v>85168080</v>
      </c>
      <c r="L476" s="617" t="s">
        <v>411</v>
      </c>
      <c r="M476" s="618">
        <v>1000</v>
      </c>
      <c r="N476" s="1157">
        <v>4.8</v>
      </c>
      <c r="O476" s="1158">
        <v>7</v>
      </c>
      <c r="P476" s="619"/>
      <c r="Q476" s="619"/>
      <c r="R476" s="619"/>
      <c r="S476" s="619"/>
      <c r="T476" s="55" t="s">
        <v>138</v>
      </c>
      <c r="U476" s="620" t="s">
        <v>136</v>
      </c>
      <c r="V476" s="618" t="s">
        <v>412</v>
      </c>
      <c r="W476" s="621">
        <v>45597</v>
      </c>
      <c r="X476" s="621"/>
      <c r="Y476" s="618">
        <v>1</v>
      </c>
      <c r="Z476" s="618">
        <v>1</v>
      </c>
      <c r="AA476" s="618" t="s">
        <v>105</v>
      </c>
      <c r="AB476" s="724" t="s">
        <v>725</v>
      </c>
    </row>
    <row r="477" spans="1:42" s="609" customFormat="1" x14ac:dyDescent="0.25">
      <c r="A477" s="610" t="s">
        <v>628</v>
      </c>
      <c r="B477" s="49">
        <v>100323</v>
      </c>
      <c r="C477" s="611">
        <v>5901812591616</v>
      </c>
      <c r="D477" s="612" t="s">
        <v>644</v>
      </c>
      <c r="E477" s="613">
        <v>11.625</v>
      </c>
      <c r="F477" s="614">
        <f t="shared" si="75"/>
        <v>13.95</v>
      </c>
      <c r="G477" s="615" t="s">
        <v>139</v>
      </c>
      <c r="H477" s="614" t="s">
        <v>139</v>
      </c>
      <c r="I477" s="616" t="s">
        <v>651</v>
      </c>
      <c r="J477" s="616"/>
      <c r="K477" s="616">
        <v>85168080</v>
      </c>
      <c r="L477" s="617" t="s">
        <v>411</v>
      </c>
      <c r="M477" s="618">
        <v>1000</v>
      </c>
      <c r="N477" s="1157">
        <v>4.8</v>
      </c>
      <c r="O477" s="1158">
        <v>7</v>
      </c>
      <c r="P477" s="619"/>
      <c r="Q477" s="619"/>
      <c r="R477" s="619"/>
      <c r="S477" s="619"/>
      <c r="T477" s="55" t="s">
        <v>138</v>
      </c>
      <c r="U477" s="620" t="s">
        <v>136</v>
      </c>
      <c r="V477" s="618" t="s">
        <v>412</v>
      </c>
      <c r="W477" s="621">
        <v>45597</v>
      </c>
      <c r="X477" s="621"/>
      <c r="Y477" s="618">
        <v>1</v>
      </c>
      <c r="Z477" s="618">
        <v>1</v>
      </c>
      <c r="AA477" s="618" t="s">
        <v>105</v>
      </c>
      <c r="AB477" s="724" t="s">
        <v>725</v>
      </c>
    </row>
    <row r="478" spans="1:42" s="609" customFormat="1" x14ac:dyDescent="0.25">
      <c r="A478" s="610" t="s">
        <v>629</v>
      </c>
      <c r="B478" s="49">
        <v>100324</v>
      </c>
      <c r="C478" s="611">
        <v>5901812591623</v>
      </c>
      <c r="D478" s="612" t="s">
        <v>645</v>
      </c>
      <c r="E478" s="613">
        <v>11.875</v>
      </c>
      <c r="F478" s="614">
        <f t="shared" si="75"/>
        <v>14.25</v>
      </c>
      <c r="G478" s="615" t="s">
        <v>139</v>
      </c>
      <c r="H478" s="614" t="s">
        <v>139</v>
      </c>
      <c r="I478" s="616" t="s">
        <v>651</v>
      </c>
      <c r="J478" s="616"/>
      <c r="K478" s="616">
        <v>85168080</v>
      </c>
      <c r="L478" s="617" t="s">
        <v>411</v>
      </c>
      <c r="M478" s="618">
        <v>1000</v>
      </c>
      <c r="N478" s="1157">
        <v>4.8</v>
      </c>
      <c r="O478" s="1158">
        <v>7</v>
      </c>
      <c r="P478" s="619"/>
      <c r="Q478" s="619"/>
      <c r="R478" s="619"/>
      <c r="S478" s="619"/>
      <c r="T478" s="55" t="s">
        <v>138</v>
      </c>
      <c r="U478" s="620" t="s">
        <v>136</v>
      </c>
      <c r="V478" s="618" t="s">
        <v>412</v>
      </c>
      <c r="W478" s="621">
        <v>45597</v>
      </c>
      <c r="X478" s="621"/>
      <c r="Y478" s="618">
        <v>1</v>
      </c>
      <c r="Z478" s="618">
        <v>1</v>
      </c>
      <c r="AA478" s="618" t="s">
        <v>105</v>
      </c>
      <c r="AB478" s="724" t="s">
        <v>725</v>
      </c>
    </row>
    <row r="479" spans="1:42" s="609" customFormat="1" ht="14.4" thickBot="1" x14ac:dyDescent="0.3">
      <c r="A479" s="622" t="s">
        <v>630</v>
      </c>
      <c r="B479" s="364">
        <v>100472</v>
      </c>
      <c r="C479" s="623">
        <v>5901812591630</v>
      </c>
      <c r="D479" s="624" t="s">
        <v>646</v>
      </c>
      <c r="E479" s="625">
        <v>12.125</v>
      </c>
      <c r="F479" s="626">
        <f t="shared" si="75"/>
        <v>14.549999999999999</v>
      </c>
      <c r="G479" s="627" t="s">
        <v>139</v>
      </c>
      <c r="H479" s="626" t="s">
        <v>139</v>
      </c>
      <c r="I479" s="628" t="s">
        <v>651</v>
      </c>
      <c r="J479" s="628"/>
      <c r="K479" s="628">
        <v>85168080</v>
      </c>
      <c r="L479" s="629" t="s">
        <v>411</v>
      </c>
      <c r="M479" s="630">
        <v>1000</v>
      </c>
      <c r="N479" s="1159">
        <v>4.8</v>
      </c>
      <c r="O479" s="1160">
        <v>7</v>
      </c>
      <c r="P479" s="631"/>
      <c r="Q479" s="631"/>
      <c r="R479" s="631"/>
      <c r="S479" s="631"/>
      <c r="T479" s="55" t="s">
        <v>138</v>
      </c>
      <c r="U479" s="620" t="s">
        <v>136</v>
      </c>
      <c r="V479" s="630" t="s">
        <v>412</v>
      </c>
      <c r="W479" s="632">
        <v>45597</v>
      </c>
      <c r="X479" s="632"/>
      <c r="Y479" s="630">
        <v>1</v>
      </c>
      <c r="Z479" s="630">
        <v>1</v>
      </c>
      <c r="AA479" s="630" t="s">
        <v>105</v>
      </c>
      <c r="AB479" s="734" t="s">
        <v>725</v>
      </c>
    </row>
    <row r="480" spans="1:42" s="301" customFormat="1" ht="14.4" thickBot="1" x14ac:dyDescent="0.3">
      <c r="A480" s="293"/>
      <c r="B480" s="292"/>
      <c r="C480" s="295"/>
      <c r="D480" s="294" t="s">
        <v>632</v>
      </c>
      <c r="E480" s="461"/>
      <c r="F480" s="462"/>
      <c r="G480" s="211"/>
      <c r="H480" s="401"/>
      <c r="I480" s="291"/>
      <c r="J480" s="291"/>
      <c r="K480" s="291"/>
      <c r="L480" s="291"/>
      <c r="M480" s="291"/>
      <c r="N480" s="1154"/>
      <c r="O480" s="1154"/>
      <c r="P480" s="285"/>
      <c r="Q480" s="296"/>
      <c r="R480" s="296"/>
      <c r="S480" s="285"/>
      <c r="T480" s="285"/>
      <c r="U480" s="285"/>
      <c r="V480" s="292"/>
      <c r="W480" s="292"/>
      <c r="X480" s="292"/>
      <c r="Y480" s="292"/>
      <c r="Z480" s="292"/>
      <c r="AA480" s="292"/>
      <c r="AB480" s="712"/>
      <c r="AC480" s="706"/>
      <c r="AD480" s="706"/>
      <c r="AE480" s="706"/>
      <c r="AF480" s="706"/>
      <c r="AG480" s="706"/>
      <c r="AH480" s="706"/>
      <c r="AI480" s="706"/>
      <c r="AJ480" s="706"/>
      <c r="AK480" s="706"/>
      <c r="AL480" s="706"/>
      <c r="AM480" s="706"/>
      <c r="AN480" s="706"/>
      <c r="AO480" s="706"/>
      <c r="AP480" s="706"/>
    </row>
    <row r="481" spans="1:42" s="609" customFormat="1" x14ac:dyDescent="0.25">
      <c r="A481" s="596" t="s">
        <v>633</v>
      </c>
      <c r="B481" s="597">
        <v>100303</v>
      </c>
      <c r="C481" s="598">
        <v>5901812598097</v>
      </c>
      <c r="D481" s="599" t="s">
        <v>638</v>
      </c>
      <c r="E481" s="600">
        <v>7.375</v>
      </c>
      <c r="F481" s="601">
        <f t="shared" si="75"/>
        <v>8.85</v>
      </c>
      <c r="G481" s="602" t="s">
        <v>139</v>
      </c>
      <c r="H481" s="601" t="s">
        <v>139</v>
      </c>
      <c r="I481" s="603" t="s">
        <v>651</v>
      </c>
      <c r="J481" s="603"/>
      <c r="K481" s="603">
        <v>85168080</v>
      </c>
      <c r="L481" s="604" t="s">
        <v>411</v>
      </c>
      <c r="M481" s="605">
        <v>1000</v>
      </c>
      <c r="N481" s="1155">
        <v>4.8</v>
      </c>
      <c r="O481" s="1156">
        <v>7</v>
      </c>
      <c r="P481" s="606"/>
      <c r="Q481" s="606"/>
      <c r="R481" s="606"/>
      <c r="S481" s="606"/>
      <c r="T481" s="55" t="s">
        <v>138</v>
      </c>
      <c r="U481" s="607" t="s">
        <v>136</v>
      </c>
      <c r="V481" s="605" t="s">
        <v>412</v>
      </c>
      <c r="W481" s="608">
        <v>45597</v>
      </c>
      <c r="X481" s="608"/>
      <c r="Y481" s="605">
        <v>1</v>
      </c>
      <c r="Z481" s="605">
        <v>1</v>
      </c>
      <c r="AA481" s="605" t="s">
        <v>105</v>
      </c>
      <c r="AB481" s="733" t="s">
        <v>725</v>
      </c>
    </row>
    <row r="482" spans="1:42" s="609" customFormat="1" x14ac:dyDescent="0.25">
      <c r="A482" s="610" t="s">
        <v>634</v>
      </c>
      <c r="B482" s="49">
        <v>100304</v>
      </c>
      <c r="C482" s="611">
        <v>5901812598103</v>
      </c>
      <c r="D482" s="612" t="s">
        <v>647</v>
      </c>
      <c r="E482" s="613">
        <v>7.625</v>
      </c>
      <c r="F482" s="614">
        <f t="shared" si="75"/>
        <v>9.15</v>
      </c>
      <c r="G482" s="615" t="s">
        <v>139</v>
      </c>
      <c r="H482" s="614" t="s">
        <v>139</v>
      </c>
      <c r="I482" s="616" t="s">
        <v>651</v>
      </c>
      <c r="J482" s="616"/>
      <c r="K482" s="616">
        <v>85168080</v>
      </c>
      <c r="L482" s="617" t="s">
        <v>411</v>
      </c>
      <c r="M482" s="618">
        <v>1000</v>
      </c>
      <c r="N482" s="1157">
        <v>4.8</v>
      </c>
      <c r="O482" s="1158">
        <v>7</v>
      </c>
      <c r="P482" s="619"/>
      <c r="Q482" s="619"/>
      <c r="R482" s="619"/>
      <c r="S482" s="619"/>
      <c r="T482" s="55" t="s">
        <v>138</v>
      </c>
      <c r="U482" s="620" t="s">
        <v>136</v>
      </c>
      <c r="V482" s="618" t="s">
        <v>412</v>
      </c>
      <c r="W482" s="621">
        <v>45597</v>
      </c>
      <c r="X482" s="621"/>
      <c r="Y482" s="618">
        <v>1</v>
      </c>
      <c r="Z482" s="618">
        <v>1</v>
      </c>
      <c r="AA482" s="618" t="s">
        <v>105</v>
      </c>
      <c r="AB482" s="724" t="s">
        <v>725</v>
      </c>
    </row>
    <row r="483" spans="1:42" s="609" customFormat="1" ht="14.4" thickBot="1" x14ac:dyDescent="0.3">
      <c r="A483" s="622" t="s">
        <v>635</v>
      </c>
      <c r="B483" s="364">
        <v>100305</v>
      </c>
      <c r="C483" s="623">
        <v>5901812598110</v>
      </c>
      <c r="D483" s="624" t="s">
        <v>648</v>
      </c>
      <c r="E483" s="625">
        <v>8.125</v>
      </c>
      <c r="F483" s="626">
        <f t="shared" si="75"/>
        <v>9.75</v>
      </c>
      <c r="G483" s="627" t="s">
        <v>139</v>
      </c>
      <c r="H483" s="626" t="s">
        <v>139</v>
      </c>
      <c r="I483" s="628" t="s">
        <v>651</v>
      </c>
      <c r="J483" s="628"/>
      <c r="K483" s="628">
        <v>85168080</v>
      </c>
      <c r="L483" s="629" t="s">
        <v>411</v>
      </c>
      <c r="M483" s="630">
        <v>1000</v>
      </c>
      <c r="N483" s="1159">
        <v>4.8</v>
      </c>
      <c r="O483" s="1160">
        <v>7</v>
      </c>
      <c r="P483" s="631"/>
      <c r="Q483" s="631"/>
      <c r="R483" s="631"/>
      <c r="S483" s="631"/>
      <c r="T483" s="55" t="s">
        <v>138</v>
      </c>
      <c r="U483" s="639" t="s">
        <v>136</v>
      </c>
      <c r="V483" s="630" t="s">
        <v>412</v>
      </c>
      <c r="W483" s="632">
        <v>45597</v>
      </c>
      <c r="X483" s="632"/>
      <c r="Y483" s="630">
        <v>1</v>
      </c>
      <c r="Z483" s="630">
        <v>1</v>
      </c>
      <c r="AA483" s="630" t="s">
        <v>105</v>
      </c>
      <c r="AB483" s="734" t="s">
        <v>725</v>
      </c>
    </row>
    <row r="484" spans="1:42" s="300" customFormat="1" ht="15" customHeight="1" thickBot="1" x14ac:dyDescent="0.3">
      <c r="A484" s="231"/>
      <c r="B484" s="289"/>
      <c r="C484" s="232"/>
      <c r="D484" s="227" t="s">
        <v>399</v>
      </c>
      <c r="E484" s="463"/>
      <c r="F484" s="464">
        <f t="shared" ref="F484" si="76">E484*1.2</f>
        <v>0</v>
      </c>
      <c r="G484" s="228"/>
      <c r="H484" s="399"/>
      <c r="I484" s="233"/>
      <c r="J484" s="233"/>
      <c r="K484" s="233"/>
      <c r="L484" s="233"/>
      <c r="M484" s="286"/>
      <c r="N484" s="1149"/>
      <c r="O484" s="1161"/>
      <c r="P484" s="233"/>
      <c r="Q484" s="287"/>
      <c r="R484" s="235"/>
      <c r="S484" s="233"/>
      <c r="T484" s="233"/>
      <c r="U484" s="288"/>
      <c r="V484" s="289"/>
      <c r="W484" s="238"/>
      <c r="X484" s="238"/>
      <c r="Y484" s="234"/>
      <c r="Z484" s="234"/>
      <c r="AA484" s="234"/>
      <c r="AB484" s="732"/>
      <c r="AC484" s="707"/>
      <c r="AD484" s="707"/>
      <c r="AE484" s="707"/>
      <c r="AF484" s="707"/>
      <c r="AG484" s="707"/>
      <c r="AH484" s="707"/>
      <c r="AI484" s="707"/>
      <c r="AJ484" s="707"/>
      <c r="AK484" s="707"/>
      <c r="AL484" s="707"/>
      <c r="AM484" s="707"/>
      <c r="AN484" s="707"/>
      <c r="AO484" s="707"/>
      <c r="AP484" s="707"/>
    </row>
    <row r="485" spans="1:42" s="104" customFormat="1" x14ac:dyDescent="0.25">
      <c r="A485" s="41" t="s">
        <v>400</v>
      </c>
      <c r="B485" s="57">
        <v>100700</v>
      </c>
      <c r="C485" s="42">
        <v>5901812593382</v>
      </c>
      <c r="D485" s="425" t="s">
        <v>401</v>
      </c>
      <c r="E485" s="381">
        <v>39</v>
      </c>
      <c r="F485" s="273">
        <f t="shared" si="73"/>
        <v>46.8</v>
      </c>
      <c r="G485" s="79" t="s">
        <v>139</v>
      </c>
      <c r="H485" s="53" t="s">
        <v>139</v>
      </c>
      <c r="I485" s="49" t="s">
        <v>99</v>
      </c>
      <c r="J485" s="49" t="s">
        <v>100</v>
      </c>
      <c r="K485" s="49">
        <v>85168080</v>
      </c>
      <c r="L485" s="49" t="s">
        <v>411</v>
      </c>
      <c r="M485" s="81">
        <v>200</v>
      </c>
      <c r="N485" s="1152">
        <v>200</v>
      </c>
      <c r="O485" s="82">
        <v>20</v>
      </c>
      <c r="P485" s="49"/>
      <c r="Q485" s="54">
        <v>1.5</v>
      </c>
      <c r="R485" s="54">
        <f t="shared" ref="R485:R489" si="77">Q485*0.9</f>
        <v>1.35</v>
      </c>
      <c r="S485" s="82"/>
      <c r="T485" s="55" t="s">
        <v>138</v>
      </c>
      <c r="U485" s="56" t="s">
        <v>413</v>
      </c>
      <c r="V485" s="57" t="s">
        <v>412</v>
      </c>
      <c r="W485" s="50">
        <v>45597</v>
      </c>
      <c r="X485" s="51"/>
      <c r="Y485" s="49">
        <v>1</v>
      </c>
      <c r="Z485" s="49">
        <v>1</v>
      </c>
      <c r="AA485" s="49" t="s">
        <v>105</v>
      </c>
      <c r="AB485" s="724" t="s">
        <v>725</v>
      </c>
    </row>
    <row r="486" spans="1:42" s="104" customFormat="1" x14ac:dyDescent="0.25">
      <c r="A486" s="41" t="s">
        <v>402</v>
      </c>
      <c r="B486" s="57">
        <v>100701</v>
      </c>
      <c r="C486" s="42">
        <v>5901812593801</v>
      </c>
      <c r="D486" s="425" t="s">
        <v>403</v>
      </c>
      <c r="E486" s="381">
        <v>24.9</v>
      </c>
      <c r="F486" s="273">
        <f t="shared" si="73"/>
        <v>29.879999999999995</v>
      </c>
      <c r="G486" s="79" t="s">
        <v>139</v>
      </c>
      <c r="H486" s="53" t="s">
        <v>139</v>
      </c>
      <c r="I486" s="49" t="s">
        <v>99</v>
      </c>
      <c r="J486" s="49" t="s">
        <v>417</v>
      </c>
      <c r="K486" s="49">
        <v>85168080</v>
      </c>
      <c r="L486" s="49" t="s">
        <v>411</v>
      </c>
      <c r="M486" s="81">
        <v>200</v>
      </c>
      <c r="N486" s="1152">
        <v>200</v>
      </c>
      <c r="O486" s="82">
        <v>100</v>
      </c>
      <c r="P486" s="49"/>
      <c r="Q486" s="54">
        <v>2.5</v>
      </c>
      <c r="R486" s="54">
        <f t="shared" si="77"/>
        <v>2.25</v>
      </c>
      <c r="S486" s="82"/>
      <c r="T486" s="55" t="s">
        <v>138</v>
      </c>
      <c r="U486" s="56" t="s">
        <v>413</v>
      </c>
      <c r="V486" s="57" t="s">
        <v>412</v>
      </c>
      <c r="W486" s="50">
        <v>45597</v>
      </c>
      <c r="X486" s="51"/>
      <c r="Y486" s="49">
        <v>1</v>
      </c>
      <c r="Z486" s="49">
        <v>1</v>
      </c>
      <c r="AA486" s="49" t="s">
        <v>105</v>
      </c>
      <c r="AB486" s="724" t="s">
        <v>725</v>
      </c>
    </row>
    <row r="487" spans="1:42" s="104" customFormat="1" x14ac:dyDescent="0.25">
      <c r="A487" s="41" t="s">
        <v>404</v>
      </c>
      <c r="B487" s="57">
        <v>100702</v>
      </c>
      <c r="C487" s="42">
        <v>5901812593788</v>
      </c>
      <c r="D487" s="425" t="s">
        <v>405</v>
      </c>
      <c r="E487" s="381">
        <v>3.0076000000000001</v>
      </c>
      <c r="F487" s="273">
        <f t="shared" si="73"/>
        <v>3.6091199999999999</v>
      </c>
      <c r="G487" s="79" t="s">
        <v>139</v>
      </c>
      <c r="H487" s="53" t="s">
        <v>139</v>
      </c>
      <c r="I487" s="49" t="s">
        <v>99</v>
      </c>
      <c r="J487" s="49" t="s">
        <v>100</v>
      </c>
      <c r="K487" s="49">
        <v>85168080</v>
      </c>
      <c r="L487" s="49" t="s">
        <v>411</v>
      </c>
      <c r="M487" s="81">
        <v>200</v>
      </c>
      <c r="N487" s="1152">
        <v>200</v>
      </c>
      <c r="O487" s="82">
        <v>20</v>
      </c>
      <c r="P487" s="82"/>
      <c r="Q487" s="54">
        <v>0.5</v>
      </c>
      <c r="R487" s="54">
        <f t="shared" si="77"/>
        <v>0.45</v>
      </c>
      <c r="S487" s="82"/>
      <c r="T487" s="55" t="s">
        <v>138</v>
      </c>
      <c r="U487" s="56" t="s">
        <v>413</v>
      </c>
      <c r="V487" s="57" t="s">
        <v>412</v>
      </c>
      <c r="W487" s="50">
        <v>45597</v>
      </c>
      <c r="X487" s="51"/>
      <c r="Y487" s="49">
        <v>1</v>
      </c>
      <c r="Z487" s="49">
        <v>1</v>
      </c>
      <c r="AA487" s="49" t="s">
        <v>105</v>
      </c>
      <c r="AB487" s="724" t="s">
        <v>725</v>
      </c>
    </row>
    <row r="488" spans="1:42" s="104" customFormat="1" x14ac:dyDescent="0.25">
      <c r="A488" s="41" t="s">
        <v>406</v>
      </c>
      <c r="B488" s="57">
        <v>100703</v>
      </c>
      <c r="C488" s="42">
        <v>5901812591975</v>
      </c>
      <c r="D488" s="425" t="s">
        <v>407</v>
      </c>
      <c r="E488" s="381">
        <v>22.7424</v>
      </c>
      <c r="F488" s="273">
        <f t="shared" si="73"/>
        <v>27.290879999999998</v>
      </c>
      <c r="G488" s="79" t="s">
        <v>139</v>
      </c>
      <c r="H488" s="53" t="s">
        <v>139</v>
      </c>
      <c r="I488" s="49" t="s">
        <v>99</v>
      </c>
      <c r="J488" s="49" t="s">
        <v>100</v>
      </c>
      <c r="K488" s="49">
        <v>85168080</v>
      </c>
      <c r="L488" s="49" t="s">
        <v>411</v>
      </c>
      <c r="M488" s="81">
        <v>300</v>
      </c>
      <c r="N488" s="1152">
        <v>200</v>
      </c>
      <c r="O488" s="82">
        <v>100</v>
      </c>
      <c r="P488" s="49"/>
      <c r="Q488" s="54">
        <v>2.5</v>
      </c>
      <c r="R488" s="54">
        <f t="shared" si="77"/>
        <v>2.25</v>
      </c>
      <c r="S488" s="82"/>
      <c r="T488" s="55" t="s">
        <v>138</v>
      </c>
      <c r="U488" s="56" t="s">
        <v>413</v>
      </c>
      <c r="V488" s="57" t="s">
        <v>412</v>
      </c>
      <c r="W488" s="50">
        <v>45597</v>
      </c>
      <c r="X488" s="51"/>
      <c r="Y488" s="49">
        <v>1</v>
      </c>
      <c r="Z488" s="49">
        <v>1</v>
      </c>
      <c r="AA488" s="49" t="s">
        <v>105</v>
      </c>
      <c r="AB488" s="724" t="s">
        <v>725</v>
      </c>
    </row>
    <row r="489" spans="1:42" s="107" customFormat="1" ht="14.4" thickBot="1" x14ac:dyDescent="0.3">
      <c r="A489" s="35" t="s">
        <v>408</v>
      </c>
      <c r="B489" s="75">
        <v>100811</v>
      </c>
      <c r="C489" s="60">
        <v>5901812595881</v>
      </c>
      <c r="D489" s="426" t="s">
        <v>409</v>
      </c>
      <c r="E489" s="377">
        <v>12</v>
      </c>
      <c r="F489" s="272">
        <f t="shared" si="73"/>
        <v>14.399999999999999</v>
      </c>
      <c r="G489" s="371" t="s">
        <v>139</v>
      </c>
      <c r="H489" s="355" t="s">
        <v>139</v>
      </c>
      <c r="I489" s="36" t="s">
        <v>99</v>
      </c>
      <c r="J489" s="36" t="s">
        <v>100</v>
      </c>
      <c r="K489" s="36">
        <v>85168080</v>
      </c>
      <c r="L489" s="36" t="s">
        <v>411</v>
      </c>
      <c r="M489" s="356">
        <v>200</v>
      </c>
      <c r="N489" s="72">
        <v>250</v>
      </c>
      <c r="O489" s="72">
        <v>150</v>
      </c>
      <c r="P489" s="72"/>
      <c r="Q489" s="71">
        <v>0.5</v>
      </c>
      <c r="R489" s="71">
        <f t="shared" si="77"/>
        <v>0.45</v>
      </c>
      <c r="S489" s="72"/>
      <c r="T489" s="72"/>
      <c r="U489" s="73" t="s">
        <v>418</v>
      </c>
      <c r="V489" s="75" t="s">
        <v>416</v>
      </c>
      <c r="W489" s="19">
        <v>45597</v>
      </c>
      <c r="X489" s="20"/>
      <c r="Y489" s="36">
        <v>1</v>
      </c>
      <c r="Z489" s="36">
        <v>1</v>
      </c>
      <c r="AA489" s="36" t="s">
        <v>105</v>
      </c>
      <c r="AB489" s="718" t="s">
        <v>725</v>
      </c>
    </row>
    <row r="490" spans="1:42" s="254" customFormat="1" ht="27.9" customHeight="1" thickBot="1" x14ac:dyDescent="0.3">
      <c r="A490" s="251"/>
      <c r="B490" s="908"/>
      <c r="C490" s="908"/>
      <c r="D490" s="586" t="s">
        <v>419</v>
      </c>
      <c r="E490" s="465"/>
      <c r="F490" s="466"/>
      <c r="G490" s="373"/>
      <c r="H490" s="373"/>
      <c r="I490" s="252"/>
      <c r="J490" s="252"/>
      <c r="K490" s="359"/>
      <c r="L490" s="252"/>
      <c r="M490" s="359"/>
      <c r="N490" s="359"/>
      <c r="O490" s="359"/>
      <c r="P490" s="252"/>
      <c r="Q490" s="252"/>
      <c r="R490" s="252"/>
      <c r="S490" s="252"/>
      <c r="T490" s="252"/>
      <c r="U490" s="252"/>
      <c r="V490" s="252"/>
      <c r="W490" s="252"/>
      <c r="X490" s="252"/>
      <c r="Y490" s="252"/>
      <c r="Z490" s="252"/>
      <c r="AA490" s="252"/>
      <c r="AB490" s="253"/>
      <c r="AC490" s="84"/>
      <c r="AD490" s="84"/>
      <c r="AE490" s="84"/>
      <c r="AF490" s="84"/>
      <c r="AG490" s="84"/>
      <c r="AH490" s="84"/>
      <c r="AI490" s="84"/>
      <c r="AJ490" s="84"/>
      <c r="AK490" s="84"/>
      <c r="AL490" s="84"/>
      <c r="AM490" s="84"/>
      <c r="AN490" s="84"/>
      <c r="AO490" s="84"/>
      <c r="AP490" s="84"/>
    </row>
    <row r="491" spans="1:42" s="254" customFormat="1" ht="14.4" thickBot="1" x14ac:dyDescent="0.3">
      <c r="A491" s="501"/>
      <c r="B491" s="909"/>
      <c r="C491" s="503"/>
      <c r="D491" s="778" t="s">
        <v>420</v>
      </c>
      <c r="E491" s="777"/>
      <c r="F491" s="467"/>
      <c r="G491" s="258"/>
      <c r="H491" s="402"/>
      <c r="I491" s="243"/>
      <c r="J491" s="243"/>
      <c r="K491" s="243"/>
      <c r="L491" s="243"/>
      <c r="M491" s="243"/>
      <c r="N491" s="257"/>
      <c r="O491" s="257"/>
      <c r="P491" s="243"/>
      <c r="Q491" s="255"/>
      <c r="R491" s="255"/>
      <c r="S491" s="256"/>
      <c r="T491" s="257"/>
      <c r="U491" s="256"/>
      <c r="V491" s="242"/>
      <c r="W491" s="246"/>
      <c r="X491" s="246"/>
      <c r="Y491" s="243"/>
      <c r="Z491" s="243"/>
      <c r="AA491" s="243"/>
      <c r="AB491" s="735"/>
      <c r="AC491" s="84"/>
      <c r="AD491" s="84"/>
      <c r="AE491" s="84"/>
      <c r="AF491" s="84"/>
      <c r="AG491" s="84"/>
      <c r="AH491" s="84"/>
      <c r="AI491" s="84"/>
      <c r="AJ491" s="84"/>
      <c r="AK491" s="84"/>
      <c r="AL491" s="84"/>
      <c r="AM491" s="84"/>
      <c r="AN491" s="84"/>
      <c r="AO491" s="84"/>
      <c r="AP491" s="84"/>
    </row>
    <row r="492" spans="1:42" s="107" customFormat="1" x14ac:dyDescent="0.25">
      <c r="A492" s="43" t="s">
        <v>859</v>
      </c>
      <c r="B492" s="44">
        <v>100278</v>
      </c>
      <c r="C492" s="44">
        <v>8591565111512</v>
      </c>
      <c r="D492" s="43" t="s">
        <v>889</v>
      </c>
      <c r="E492" s="817">
        <v>1080</v>
      </c>
      <c r="F492" s="270">
        <f>E492*1.2</f>
        <v>1296</v>
      </c>
      <c r="G492" s="303" t="s">
        <v>109</v>
      </c>
      <c r="H492" s="29">
        <v>2.1</v>
      </c>
      <c r="I492" s="13" t="s">
        <v>99</v>
      </c>
      <c r="J492" s="13" t="s">
        <v>100</v>
      </c>
      <c r="K492" s="13">
        <v>84031090</v>
      </c>
      <c r="L492" s="13" t="s">
        <v>106</v>
      </c>
      <c r="M492" s="13">
        <v>235</v>
      </c>
      <c r="N492" s="8">
        <v>716</v>
      </c>
      <c r="O492" s="8">
        <v>316</v>
      </c>
      <c r="P492" s="13"/>
      <c r="Q492" s="14">
        <v>20.5</v>
      </c>
      <c r="R492" s="14">
        <f t="shared" ref="R492:R493" si="78">Q492*0.9</f>
        <v>18.45</v>
      </c>
      <c r="S492" s="15" t="s">
        <v>107</v>
      </c>
      <c r="T492" s="8"/>
      <c r="U492" s="15" t="s">
        <v>103</v>
      </c>
      <c r="V492" s="18" t="s">
        <v>421</v>
      </c>
      <c r="W492" s="19">
        <v>45597</v>
      </c>
      <c r="X492" s="20"/>
      <c r="Y492" s="13">
        <v>1</v>
      </c>
      <c r="Z492" s="13">
        <v>1</v>
      </c>
      <c r="AA492" s="13" t="s">
        <v>105</v>
      </c>
      <c r="AB492" s="718" t="s">
        <v>725</v>
      </c>
    </row>
    <row r="493" spans="1:42" s="107" customFormat="1" x14ac:dyDescent="0.25">
      <c r="A493" s="2" t="s">
        <v>860</v>
      </c>
      <c r="B493" s="3">
        <v>100279</v>
      </c>
      <c r="C493" s="3">
        <v>8591565111529</v>
      </c>
      <c r="D493" s="2" t="s">
        <v>890</v>
      </c>
      <c r="E493" s="818">
        <v>1140</v>
      </c>
      <c r="F493" s="271">
        <f t="shared" ref="F493:F495" si="79">E493*1.2</f>
        <v>1368</v>
      </c>
      <c r="G493" s="303" t="s">
        <v>109</v>
      </c>
      <c r="H493" s="29">
        <v>2.1</v>
      </c>
      <c r="I493" s="13" t="s">
        <v>99</v>
      </c>
      <c r="J493" s="13" t="s">
        <v>100</v>
      </c>
      <c r="K493" s="13">
        <v>84031090</v>
      </c>
      <c r="L493" s="13" t="s">
        <v>106</v>
      </c>
      <c r="M493" s="13">
        <v>235</v>
      </c>
      <c r="N493" s="8">
        <v>716</v>
      </c>
      <c r="O493" s="8">
        <v>316</v>
      </c>
      <c r="P493" s="13"/>
      <c r="Q493" s="14">
        <v>20.5</v>
      </c>
      <c r="R493" s="14">
        <f t="shared" si="78"/>
        <v>18.45</v>
      </c>
      <c r="S493" s="15" t="s">
        <v>107</v>
      </c>
      <c r="T493" s="8"/>
      <c r="U493" s="15" t="s">
        <v>103</v>
      </c>
      <c r="V493" s="18" t="s">
        <v>421</v>
      </c>
      <c r="W493" s="19">
        <v>45597</v>
      </c>
      <c r="X493" s="20"/>
      <c r="Y493" s="13">
        <v>1</v>
      </c>
      <c r="Z493" s="13">
        <v>1</v>
      </c>
      <c r="AA493" s="13" t="s">
        <v>105</v>
      </c>
      <c r="AB493" s="718" t="s">
        <v>725</v>
      </c>
    </row>
    <row r="494" spans="1:42" s="107" customFormat="1" x14ac:dyDescent="0.25">
      <c r="A494" s="2" t="s">
        <v>893</v>
      </c>
      <c r="B494" s="3">
        <v>100269</v>
      </c>
      <c r="C494" s="3"/>
      <c r="D494" s="2" t="s">
        <v>891</v>
      </c>
      <c r="E494" s="818">
        <v>1120</v>
      </c>
      <c r="F494" s="271">
        <f t="shared" si="79"/>
        <v>1344</v>
      </c>
      <c r="G494" s="303" t="s">
        <v>109</v>
      </c>
      <c r="H494" s="29">
        <v>2.1</v>
      </c>
      <c r="I494" s="13" t="s">
        <v>99</v>
      </c>
      <c r="J494" s="13" t="s">
        <v>100</v>
      </c>
      <c r="K494" s="13">
        <v>84031090</v>
      </c>
      <c r="L494" s="13" t="s">
        <v>106</v>
      </c>
      <c r="M494" s="13">
        <v>235</v>
      </c>
      <c r="N494" s="8">
        <v>716</v>
      </c>
      <c r="O494" s="8">
        <v>316</v>
      </c>
      <c r="P494" s="13"/>
      <c r="Q494" s="14">
        <v>20.5</v>
      </c>
      <c r="R494" s="14">
        <f t="shared" ref="R494:R495" si="80">Q494*0.9</f>
        <v>18.45</v>
      </c>
      <c r="S494" s="15" t="s">
        <v>107</v>
      </c>
      <c r="T494" s="8"/>
      <c r="U494" s="15" t="s">
        <v>103</v>
      </c>
      <c r="V494" s="18" t="s">
        <v>421</v>
      </c>
      <c r="W494" s="19">
        <v>45597</v>
      </c>
      <c r="X494" s="20"/>
      <c r="Y494" s="13">
        <v>1</v>
      </c>
      <c r="Z494" s="13">
        <v>1</v>
      </c>
      <c r="AA494" s="13" t="s">
        <v>105</v>
      </c>
      <c r="AB494" s="718" t="s">
        <v>725</v>
      </c>
    </row>
    <row r="495" spans="1:42" s="107" customFormat="1" ht="14.4" thickBot="1" x14ac:dyDescent="0.3">
      <c r="A495" s="35" t="s">
        <v>894</v>
      </c>
      <c r="B495" s="60">
        <v>100270</v>
      </c>
      <c r="C495" s="60"/>
      <c r="D495" s="35" t="s">
        <v>892</v>
      </c>
      <c r="E495" s="819">
        <v>1180</v>
      </c>
      <c r="F495" s="272">
        <f t="shared" si="79"/>
        <v>1416</v>
      </c>
      <c r="G495" s="303" t="s">
        <v>109</v>
      </c>
      <c r="H495" s="29">
        <v>2.1</v>
      </c>
      <c r="I495" s="13" t="s">
        <v>99</v>
      </c>
      <c r="J495" s="13" t="s">
        <v>100</v>
      </c>
      <c r="K495" s="13">
        <v>84031090</v>
      </c>
      <c r="L495" s="13" t="s">
        <v>106</v>
      </c>
      <c r="M495" s="13">
        <v>235</v>
      </c>
      <c r="N495" s="8">
        <v>716</v>
      </c>
      <c r="O495" s="8">
        <v>316</v>
      </c>
      <c r="P495" s="13"/>
      <c r="Q495" s="14">
        <v>20.5</v>
      </c>
      <c r="R495" s="14">
        <f t="shared" si="80"/>
        <v>18.45</v>
      </c>
      <c r="S495" s="15" t="s">
        <v>107</v>
      </c>
      <c r="T495" s="8"/>
      <c r="U495" s="15" t="s">
        <v>103</v>
      </c>
      <c r="V495" s="18" t="s">
        <v>421</v>
      </c>
      <c r="W495" s="19">
        <v>45597</v>
      </c>
      <c r="X495" s="20"/>
      <c r="Y495" s="13">
        <v>1</v>
      </c>
      <c r="Z495" s="13">
        <v>1</v>
      </c>
      <c r="AA495" s="13" t="s">
        <v>105</v>
      </c>
      <c r="AB495" s="718" t="s">
        <v>725</v>
      </c>
    </row>
    <row r="496" spans="1:42" customFormat="1" ht="29.7" customHeight="1" thickBot="1" x14ac:dyDescent="0.35">
      <c r="A496" s="509"/>
      <c r="B496" s="243"/>
      <c r="C496" s="243"/>
      <c r="D496" s="688" t="s">
        <v>836</v>
      </c>
      <c r="E496" s="689"/>
      <c r="F496" s="689"/>
      <c r="G496" s="689"/>
      <c r="H496" s="689"/>
      <c r="I496" s="690"/>
      <c r="J496" s="690"/>
      <c r="K496" s="512"/>
      <c r="L496" s="513"/>
      <c r="M496" s="513"/>
      <c r="N496" s="1162"/>
      <c r="O496" s="1162"/>
      <c r="P496" s="513"/>
      <c r="Q496" s="513"/>
      <c r="R496" s="513"/>
      <c r="S496" s="513"/>
      <c r="T496" s="513"/>
      <c r="U496" s="514"/>
      <c r="V496" s="514"/>
      <c r="W496" s="513"/>
      <c r="X496" s="513"/>
      <c r="Y496" s="513"/>
      <c r="Z496" s="242"/>
      <c r="AA496" s="515"/>
      <c r="AB496" s="713"/>
    </row>
    <row r="497" spans="1:28" customFormat="1" ht="17.7" customHeight="1" thickBot="1" x14ac:dyDescent="0.35">
      <c r="A497" s="4"/>
      <c r="B497" s="22"/>
      <c r="C497" s="6"/>
      <c r="D497" s="7" t="s">
        <v>888</v>
      </c>
      <c r="E497" s="581"/>
      <c r="F497" s="581"/>
      <c r="G497" s="581"/>
      <c r="H497" s="581"/>
      <c r="I497" s="581"/>
      <c r="J497" s="701"/>
      <c r="K497" s="22"/>
      <c r="L497" s="22"/>
      <c r="M497" s="22"/>
      <c r="N497" s="1116"/>
      <c r="O497" s="1116"/>
      <c r="P497" s="25"/>
      <c r="Q497" s="22"/>
      <c r="R497" s="22"/>
      <c r="S497" s="582"/>
      <c r="T497" s="23"/>
      <c r="U497" s="22"/>
      <c r="V497" s="22"/>
      <c r="W497" s="583"/>
      <c r="X497" s="584"/>
      <c r="Y497" s="585"/>
      <c r="Z497" s="24"/>
      <c r="AA497" s="24"/>
      <c r="AB497" s="747"/>
    </row>
    <row r="498" spans="1:28" s="963" customFormat="1" ht="14.4" x14ac:dyDescent="0.3">
      <c r="A498" s="2" t="s">
        <v>822</v>
      </c>
      <c r="B498" s="13">
        <v>600001</v>
      </c>
      <c r="C498" s="3">
        <v>8588005819015</v>
      </c>
      <c r="D498" s="43" t="s">
        <v>882</v>
      </c>
      <c r="E498" s="375">
        <v>1650</v>
      </c>
      <c r="F498" s="965">
        <f>E498*1.2</f>
        <v>1980</v>
      </c>
      <c r="G498" s="966" t="s">
        <v>139</v>
      </c>
      <c r="H498" s="967" t="s">
        <v>139</v>
      </c>
      <c r="I498" s="13" t="s">
        <v>99</v>
      </c>
      <c r="J498" s="13" t="s">
        <v>417</v>
      </c>
      <c r="K498" s="917">
        <v>84031090</v>
      </c>
      <c r="L498" s="13" t="s">
        <v>110</v>
      </c>
      <c r="M498" s="3">
        <v>505</v>
      </c>
      <c r="N498" s="8">
        <v>1140</v>
      </c>
      <c r="O498" s="1073">
        <v>555</v>
      </c>
      <c r="P498" s="3"/>
      <c r="Q498" s="14"/>
      <c r="R498" s="18">
        <v>174</v>
      </c>
      <c r="S498" s="3"/>
      <c r="T498" s="65"/>
      <c r="U498" s="659" t="s">
        <v>131</v>
      </c>
      <c r="V498" s="18" t="s">
        <v>849</v>
      </c>
      <c r="W498" s="19">
        <v>45597</v>
      </c>
      <c r="X498" s="15"/>
      <c r="Y498" s="13">
        <v>1</v>
      </c>
      <c r="Z498" s="13">
        <v>1</v>
      </c>
      <c r="AA498" s="13" t="s">
        <v>105</v>
      </c>
      <c r="AB498" s="718" t="s">
        <v>725</v>
      </c>
    </row>
    <row r="499" spans="1:28" s="963" customFormat="1" ht="14.4" x14ac:dyDescent="0.3">
      <c r="A499" s="2" t="s">
        <v>823</v>
      </c>
      <c r="B499" s="13">
        <v>600002</v>
      </c>
      <c r="C499" s="3">
        <v>8588005819022</v>
      </c>
      <c r="D499" s="2" t="s">
        <v>883</v>
      </c>
      <c r="E499" s="376">
        <v>1760</v>
      </c>
      <c r="F499" s="968">
        <f t="shared" ref="F499:F503" si="81">E499*1.2</f>
        <v>2112</v>
      </c>
      <c r="G499" s="966" t="s">
        <v>139</v>
      </c>
      <c r="H499" s="967" t="s">
        <v>139</v>
      </c>
      <c r="I499" s="13" t="s">
        <v>99</v>
      </c>
      <c r="J499" s="13" t="s">
        <v>417</v>
      </c>
      <c r="K499" s="917">
        <v>84031090</v>
      </c>
      <c r="L499" s="13" t="s">
        <v>110</v>
      </c>
      <c r="M499" s="3">
        <v>565</v>
      </c>
      <c r="N499" s="8">
        <v>1140</v>
      </c>
      <c r="O499" s="1073">
        <v>555</v>
      </c>
      <c r="P499" s="3"/>
      <c r="Q499" s="14"/>
      <c r="R499" s="18">
        <v>188</v>
      </c>
      <c r="S499" s="3"/>
      <c r="T499" s="15"/>
      <c r="U499" s="659" t="s">
        <v>131</v>
      </c>
      <c r="V499" s="18" t="s">
        <v>849</v>
      </c>
      <c r="W499" s="19">
        <v>45597</v>
      </c>
      <c r="X499" s="15"/>
      <c r="Y499" s="13">
        <v>1</v>
      </c>
      <c r="Z499" s="13">
        <v>1</v>
      </c>
      <c r="AA499" s="13" t="s">
        <v>105</v>
      </c>
      <c r="AB499" s="718" t="s">
        <v>725</v>
      </c>
    </row>
    <row r="500" spans="1:28" s="963" customFormat="1" ht="14.4" x14ac:dyDescent="0.3">
      <c r="A500" s="2" t="s">
        <v>824</v>
      </c>
      <c r="B500" s="13">
        <v>600003</v>
      </c>
      <c r="C500" s="3">
        <v>8588005819039</v>
      </c>
      <c r="D500" s="2" t="s">
        <v>884</v>
      </c>
      <c r="E500" s="376">
        <v>1880</v>
      </c>
      <c r="F500" s="968">
        <f t="shared" si="81"/>
        <v>2256</v>
      </c>
      <c r="G500" s="966" t="s">
        <v>139</v>
      </c>
      <c r="H500" s="967" t="s">
        <v>139</v>
      </c>
      <c r="I500" s="13" t="s">
        <v>99</v>
      </c>
      <c r="J500" s="13" t="s">
        <v>417</v>
      </c>
      <c r="K500" s="917">
        <v>84031090</v>
      </c>
      <c r="L500" s="13" t="s">
        <v>110</v>
      </c>
      <c r="M500" s="3">
        <v>625</v>
      </c>
      <c r="N500" s="8">
        <v>1140</v>
      </c>
      <c r="O500" s="1073">
        <v>555</v>
      </c>
      <c r="P500" s="3"/>
      <c r="Q500" s="14"/>
      <c r="R500" s="18">
        <v>205</v>
      </c>
      <c r="S500" s="3"/>
      <c r="T500" s="15"/>
      <c r="U500" s="659" t="s">
        <v>131</v>
      </c>
      <c r="V500" s="18" t="s">
        <v>849</v>
      </c>
      <c r="W500" s="19">
        <v>45597</v>
      </c>
      <c r="X500" s="15"/>
      <c r="Y500" s="13">
        <v>1</v>
      </c>
      <c r="Z500" s="13">
        <v>1</v>
      </c>
      <c r="AA500" s="13" t="s">
        <v>105</v>
      </c>
      <c r="AB500" s="718" t="s">
        <v>725</v>
      </c>
    </row>
    <row r="501" spans="1:28" s="963" customFormat="1" ht="14.4" x14ac:dyDescent="0.3">
      <c r="A501" s="2" t="s">
        <v>825</v>
      </c>
      <c r="B501" s="13">
        <v>600004</v>
      </c>
      <c r="C501" s="3">
        <v>8588005819046</v>
      </c>
      <c r="D501" s="2" t="s">
        <v>885</v>
      </c>
      <c r="E501" s="376">
        <v>2220</v>
      </c>
      <c r="F501" s="968">
        <f t="shared" si="81"/>
        <v>2664</v>
      </c>
      <c r="G501" s="966" t="s">
        <v>139</v>
      </c>
      <c r="H501" s="967" t="s">
        <v>139</v>
      </c>
      <c r="I501" s="13" t="s">
        <v>99</v>
      </c>
      <c r="J501" s="13" t="s">
        <v>417</v>
      </c>
      <c r="K501" s="917">
        <v>84031090</v>
      </c>
      <c r="L501" s="13" t="s">
        <v>110</v>
      </c>
      <c r="M501" s="3">
        <v>690</v>
      </c>
      <c r="N501" s="8">
        <v>1160</v>
      </c>
      <c r="O501" s="1073">
        <v>600</v>
      </c>
      <c r="P501" s="3"/>
      <c r="Q501" s="14"/>
      <c r="R501" s="18">
        <v>243</v>
      </c>
      <c r="S501" s="3"/>
      <c r="T501" s="15"/>
      <c r="U501" s="659" t="s">
        <v>131</v>
      </c>
      <c r="V501" s="18" t="s">
        <v>849</v>
      </c>
      <c r="W501" s="19">
        <v>45597</v>
      </c>
      <c r="X501" s="15"/>
      <c r="Y501" s="13">
        <v>1</v>
      </c>
      <c r="Z501" s="13">
        <v>1</v>
      </c>
      <c r="AA501" s="13" t="s">
        <v>105</v>
      </c>
      <c r="AB501" s="718" t="s">
        <v>725</v>
      </c>
    </row>
    <row r="502" spans="1:28" s="963" customFormat="1" ht="14.4" x14ac:dyDescent="0.3">
      <c r="A502" s="2" t="s">
        <v>826</v>
      </c>
      <c r="B502" s="13">
        <v>600005</v>
      </c>
      <c r="C502" s="3">
        <v>8588005819053</v>
      </c>
      <c r="D502" s="2" t="s">
        <v>886</v>
      </c>
      <c r="E502" s="376">
        <v>2820</v>
      </c>
      <c r="F502" s="968">
        <f t="shared" si="81"/>
        <v>3384</v>
      </c>
      <c r="G502" s="966" t="s">
        <v>139</v>
      </c>
      <c r="H502" s="967" t="s">
        <v>139</v>
      </c>
      <c r="I502" s="13" t="s">
        <v>99</v>
      </c>
      <c r="J502" s="13" t="s">
        <v>417</v>
      </c>
      <c r="K502" s="917">
        <v>84031090</v>
      </c>
      <c r="L502" s="13" t="s">
        <v>110</v>
      </c>
      <c r="M502" s="3">
        <v>775</v>
      </c>
      <c r="N502" s="8">
        <v>1160</v>
      </c>
      <c r="O502" s="1073">
        <v>665</v>
      </c>
      <c r="P502" s="3"/>
      <c r="Q502" s="14"/>
      <c r="R502" s="18">
        <v>315</v>
      </c>
      <c r="S502" s="3"/>
      <c r="T502" s="15"/>
      <c r="U502" s="659" t="s">
        <v>131</v>
      </c>
      <c r="V502" s="18" t="s">
        <v>849</v>
      </c>
      <c r="W502" s="19">
        <v>45597</v>
      </c>
      <c r="X502" s="15"/>
      <c r="Y502" s="13">
        <v>1</v>
      </c>
      <c r="Z502" s="13">
        <v>1</v>
      </c>
      <c r="AA502" s="13" t="s">
        <v>105</v>
      </c>
      <c r="AB502" s="718" t="s">
        <v>725</v>
      </c>
    </row>
    <row r="503" spans="1:28" s="963" customFormat="1" ht="15" thickBot="1" x14ac:dyDescent="0.35">
      <c r="A503" s="2" t="s">
        <v>827</v>
      </c>
      <c r="B503" s="13">
        <v>600006</v>
      </c>
      <c r="C503" s="3">
        <v>8588005819060</v>
      </c>
      <c r="D503" s="35" t="s">
        <v>887</v>
      </c>
      <c r="E503" s="377">
        <v>3060</v>
      </c>
      <c r="F503" s="968">
        <f t="shared" si="81"/>
        <v>3672</v>
      </c>
      <c r="G503" s="966" t="s">
        <v>139</v>
      </c>
      <c r="H503" s="967" t="s">
        <v>139</v>
      </c>
      <c r="I503" s="13" t="s">
        <v>99</v>
      </c>
      <c r="J503" s="13" t="s">
        <v>417</v>
      </c>
      <c r="K503" s="917">
        <v>84031090</v>
      </c>
      <c r="L503" s="13" t="s">
        <v>110</v>
      </c>
      <c r="M503" s="3">
        <v>775</v>
      </c>
      <c r="N503" s="8">
        <v>1160</v>
      </c>
      <c r="O503" s="1073">
        <v>755</v>
      </c>
      <c r="P503" s="3"/>
      <c r="Q503" s="14"/>
      <c r="R503" s="18">
        <v>350</v>
      </c>
      <c r="S503" s="3"/>
      <c r="T503" s="73"/>
      <c r="U503" s="659" t="s">
        <v>131</v>
      </c>
      <c r="V503" s="18" t="s">
        <v>849</v>
      </c>
      <c r="W503" s="19">
        <v>45597</v>
      </c>
      <c r="X503" s="15"/>
      <c r="Y503" s="13">
        <v>1</v>
      </c>
      <c r="Z503" s="13">
        <v>1</v>
      </c>
      <c r="AA503" s="13" t="s">
        <v>105</v>
      </c>
      <c r="AB503" s="718" t="s">
        <v>725</v>
      </c>
    </row>
    <row r="504" spans="1:28" customFormat="1" ht="16.2" thickBot="1" x14ac:dyDescent="0.35">
      <c r="A504" s="4"/>
      <c r="B504" s="899"/>
      <c r="C504" s="899"/>
      <c r="D504" s="708" t="s">
        <v>837</v>
      </c>
      <c r="E504" s="748"/>
      <c r="F504" s="748"/>
      <c r="G504" s="4"/>
      <c r="H504" s="4"/>
      <c r="I504" s="4"/>
      <c r="J504" s="4"/>
      <c r="K504" s="4"/>
      <c r="L504" s="4"/>
      <c r="M504" s="4"/>
      <c r="N504" s="1118"/>
      <c r="O504" s="1118"/>
      <c r="P504" s="4"/>
      <c r="Q504" s="4"/>
      <c r="R504" s="4"/>
      <c r="S504" s="4"/>
      <c r="T504" s="25"/>
      <c r="U504" s="23"/>
      <c r="V504" s="703"/>
      <c r="W504" s="25"/>
      <c r="X504" s="25"/>
      <c r="Y504" s="26"/>
      <c r="Z504" s="27"/>
      <c r="AA504" s="28"/>
      <c r="AB504" s="714"/>
    </row>
    <row r="505" spans="1:28" s="963" customFormat="1" ht="14.4" x14ac:dyDescent="0.3">
      <c r="A505" s="2" t="s">
        <v>828</v>
      </c>
      <c r="B505" s="13">
        <v>600021</v>
      </c>
      <c r="C505" s="3">
        <v>8588005819770</v>
      </c>
      <c r="D505" s="2" t="s">
        <v>852</v>
      </c>
      <c r="E505" s="375">
        <v>1668</v>
      </c>
      <c r="F505" s="968">
        <f>E505*1.2</f>
        <v>2001.6</v>
      </c>
      <c r="G505" s="1418" t="s">
        <v>847</v>
      </c>
      <c r="H505" s="1419">
        <v>1.35</v>
      </c>
      <c r="I505" s="13" t="s">
        <v>99</v>
      </c>
      <c r="J505" s="13" t="s">
        <v>417</v>
      </c>
      <c r="K505" s="8">
        <v>84162090</v>
      </c>
      <c r="L505" s="13" t="s">
        <v>848</v>
      </c>
      <c r="M505" s="3">
        <v>543</v>
      </c>
      <c r="N505" s="8">
        <v>263</v>
      </c>
      <c r="O505" s="1163">
        <v>235</v>
      </c>
      <c r="P505" s="3"/>
      <c r="Q505" s="14"/>
      <c r="R505" s="14">
        <v>14</v>
      </c>
      <c r="S505" s="3"/>
      <c r="T505" s="752"/>
      <c r="U505" s="15" t="s">
        <v>103</v>
      </c>
      <c r="V505" s="18" t="s">
        <v>850</v>
      </c>
      <c r="W505" s="19">
        <v>45597</v>
      </c>
      <c r="X505" s="15"/>
      <c r="Y505" s="13">
        <v>1</v>
      </c>
      <c r="Z505" s="13">
        <v>1</v>
      </c>
      <c r="AA505" s="13" t="s">
        <v>105</v>
      </c>
      <c r="AB505" s="718" t="s">
        <v>725</v>
      </c>
    </row>
    <row r="506" spans="1:28" s="963" customFormat="1" ht="14.4" x14ac:dyDescent="0.3">
      <c r="A506" s="2" t="s">
        <v>829</v>
      </c>
      <c r="B506" s="13">
        <v>600022</v>
      </c>
      <c r="C506" s="3">
        <v>8588005819787</v>
      </c>
      <c r="D506" s="2" t="s">
        <v>853</v>
      </c>
      <c r="E506" s="376">
        <v>1860</v>
      </c>
      <c r="F506" s="968">
        <f t="shared" ref="F506:F513" si="82">E506*1.2</f>
        <v>2232</v>
      </c>
      <c r="G506" s="1418" t="s">
        <v>847</v>
      </c>
      <c r="H506" s="1419">
        <v>1.35</v>
      </c>
      <c r="I506" s="13" t="s">
        <v>99</v>
      </c>
      <c r="J506" s="13" t="s">
        <v>417</v>
      </c>
      <c r="K506" s="8">
        <v>84162090</v>
      </c>
      <c r="L506" s="13" t="s">
        <v>848</v>
      </c>
      <c r="M506" s="3">
        <v>543</v>
      </c>
      <c r="N506" s="8">
        <v>263</v>
      </c>
      <c r="O506" s="1163">
        <v>235.5</v>
      </c>
      <c r="P506" s="3"/>
      <c r="Q506" s="14"/>
      <c r="R506" s="14">
        <v>15</v>
      </c>
      <c r="S506" s="3"/>
      <c r="T506" s="752"/>
      <c r="U506" s="15" t="s">
        <v>103</v>
      </c>
      <c r="V506" s="18" t="s">
        <v>850</v>
      </c>
      <c r="W506" s="19">
        <v>45597</v>
      </c>
      <c r="X506" s="15"/>
      <c r="Y506" s="13">
        <v>1</v>
      </c>
      <c r="Z506" s="13">
        <v>1</v>
      </c>
      <c r="AA506" s="13" t="s">
        <v>105</v>
      </c>
      <c r="AB506" s="718" t="s">
        <v>725</v>
      </c>
    </row>
    <row r="507" spans="1:28" s="963" customFormat="1" ht="14.4" x14ac:dyDescent="0.3">
      <c r="A507" s="2" t="s">
        <v>830</v>
      </c>
      <c r="B507" s="13">
        <v>600023</v>
      </c>
      <c r="C507" s="3">
        <v>8588005819794</v>
      </c>
      <c r="D507" s="2" t="s">
        <v>854</v>
      </c>
      <c r="E507" s="376">
        <v>2640</v>
      </c>
      <c r="F507" s="968">
        <f t="shared" si="82"/>
        <v>3168</v>
      </c>
      <c r="G507" s="1418" t="s">
        <v>847</v>
      </c>
      <c r="H507" s="1419">
        <v>1.35</v>
      </c>
      <c r="I507" s="13" t="s">
        <v>99</v>
      </c>
      <c r="J507" s="13" t="s">
        <v>417</v>
      </c>
      <c r="K507" s="8">
        <v>84162090</v>
      </c>
      <c r="L507" s="13" t="s">
        <v>848</v>
      </c>
      <c r="M507" s="3">
        <v>571</v>
      </c>
      <c r="N507" s="8">
        <v>290</v>
      </c>
      <c r="O507" s="1163">
        <v>255.1</v>
      </c>
      <c r="P507" s="3"/>
      <c r="Q507" s="14"/>
      <c r="R507" s="14">
        <v>19</v>
      </c>
      <c r="S507" s="3"/>
      <c r="T507" s="752"/>
      <c r="U507" s="15" t="s">
        <v>103</v>
      </c>
      <c r="V507" s="18" t="s">
        <v>850</v>
      </c>
      <c r="W507" s="19">
        <v>45597</v>
      </c>
      <c r="X507" s="15"/>
      <c r="Y507" s="13">
        <v>1</v>
      </c>
      <c r="Z507" s="13">
        <v>1</v>
      </c>
      <c r="AA507" s="13" t="s">
        <v>105</v>
      </c>
      <c r="AB507" s="718" t="s">
        <v>725</v>
      </c>
    </row>
    <row r="508" spans="1:28" s="963" customFormat="1" ht="15" thickBot="1" x14ac:dyDescent="0.35">
      <c r="A508" s="2" t="s">
        <v>831</v>
      </c>
      <c r="B508" s="13">
        <v>600024</v>
      </c>
      <c r="C508" s="3">
        <v>8588005819800</v>
      </c>
      <c r="D508" s="2" t="s">
        <v>855</v>
      </c>
      <c r="E508" s="376">
        <v>3120</v>
      </c>
      <c r="F508" s="968">
        <f t="shared" si="82"/>
        <v>3744</v>
      </c>
      <c r="G508" s="1418" t="s">
        <v>847</v>
      </c>
      <c r="H508" s="1419">
        <v>1.35</v>
      </c>
      <c r="I508" s="13" t="s">
        <v>99</v>
      </c>
      <c r="J508" s="13" t="s">
        <v>417</v>
      </c>
      <c r="K508" s="8">
        <v>84162090</v>
      </c>
      <c r="L508" s="13" t="s">
        <v>848</v>
      </c>
      <c r="M508" s="3">
        <v>621</v>
      </c>
      <c r="N508" s="8">
        <v>290</v>
      </c>
      <c r="O508" s="1163">
        <v>255.1</v>
      </c>
      <c r="P508" s="3"/>
      <c r="Q508" s="14"/>
      <c r="R508" s="14">
        <v>24</v>
      </c>
      <c r="S508" s="3"/>
      <c r="T508" s="752"/>
      <c r="U508" s="15" t="s">
        <v>103</v>
      </c>
      <c r="V508" s="18" t="s">
        <v>850</v>
      </c>
      <c r="W508" s="19">
        <v>45597</v>
      </c>
      <c r="X508" s="15"/>
      <c r="Y508" s="13">
        <v>1</v>
      </c>
      <c r="Z508" s="13">
        <v>1</v>
      </c>
      <c r="AA508" s="13" t="s">
        <v>105</v>
      </c>
      <c r="AB508" s="718" t="s">
        <v>725</v>
      </c>
    </row>
    <row r="509" spans="1:28" s="963" customFormat="1" ht="16.2" thickBot="1" x14ac:dyDescent="0.35">
      <c r="A509" s="37"/>
      <c r="B509" s="22"/>
      <c r="C509" s="6"/>
      <c r="D509" s="709" t="s">
        <v>838</v>
      </c>
      <c r="E509" s="749"/>
      <c r="F509" s="749"/>
      <c r="G509" s="37"/>
      <c r="H509" s="37"/>
      <c r="I509" s="37"/>
      <c r="J509" s="37"/>
      <c r="K509" s="37"/>
      <c r="L509" s="37"/>
      <c r="M509" s="37"/>
      <c r="N509" s="1164"/>
      <c r="O509" s="1164"/>
      <c r="P509" s="37"/>
      <c r="Q509" s="37"/>
      <c r="R509" s="37"/>
      <c r="S509" s="37"/>
      <c r="T509" s="753"/>
      <c r="U509" s="754"/>
      <c r="V509" s="88"/>
      <c r="W509" s="45"/>
      <c r="X509" s="45"/>
      <c r="Y509" s="149"/>
      <c r="Z509" s="159"/>
      <c r="AA509" s="89"/>
      <c r="AB509" s="715"/>
    </row>
    <row r="510" spans="1:28" s="963" customFormat="1" ht="14.4" x14ac:dyDescent="0.3">
      <c r="A510" s="43" t="s">
        <v>832</v>
      </c>
      <c r="B510" s="63">
        <v>600061</v>
      </c>
      <c r="C510" s="44">
        <v>8588005819879</v>
      </c>
      <c r="D510" s="406" t="s">
        <v>839</v>
      </c>
      <c r="E510" s="375">
        <v>500</v>
      </c>
      <c r="F510" s="965">
        <f t="shared" si="82"/>
        <v>600</v>
      </c>
      <c r="G510" s="422" t="s">
        <v>139</v>
      </c>
      <c r="H510" s="63" t="s">
        <v>139</v>
      </c>
      <c r="I510" s="642" t="s">
        <v>99</v>
      </c>
      <c r="J510" s="63" t="s">
        <v>417</v>
      </c>
      <c r="K510" s="756">
        <v>84169000</v>
      </c>
      <c r="L510" s="63" t="s">
        <v>110</v>
      </c>
      <c r="M510" s="757"/>
      <c r="N510" s="1165"/>
      <c r="O510" s="1166"/>
      <c r="P510" s="44"/>
      <c r="Q510" s="643"/>
      <c r="R510" s="64"/>
      <c r="S510" s="757"/>
      <c r="T510" s="65"/>
      <c r="U510" s="15" t="s">
        <v>103</v>
      </c>
      <c r="V510" s="64" t="s">
        <v>850</v>
      </c>
      <c r="W510" s="775">
        <v>45597</v>
      </c>
      <c r="X510" s="970"/>
      <c r="Y510" s="63">
        <v>1</v>
      </c>
      <c r="Z510" s="63">
        <v>1</v>
      </c>
      <c r="AA510" s="535" t="s">
        <v>105</v>
      </c>
      <c r="AB510" s="737" t="s">
        <v>725</v>
      </c>
    </row>
    <row r="511" spans="1:28" s="963" customFormat="1" ht="14.4" x14ac:dyDescent="0.3">
      <c r="A511" s="2" t="s">
        <v>833</v>
      </c>
      <c r="B511" s="13">
        <v>600062</v>
      </c>
      <c r="C511" s="3">
        <v>8588005819886</v>
      </c>
      <c r="D511" s="648" t="s">
        <v>840</v>
      </c>
      <c r="E511" s="376">
        <v>360</v>
      </c>
      <c r="F511" s="968">
        <f t="shared" si="82"/>
        <v>432</v>
      </c>
      <c r="G511" s="522" t="s">
        <v>139</v>
      </c>
      <c r="H511" s="13" t="s">
        <v>139</v>
      </c>
      <c r="I511" s="97" t="s">
        <v>99</v>
      </c>
      <c r="J511" s="13" t="s">
        <v>417</v>
      </c>
      <c r="K511" s="751">
        <v>84169000</v>
      </c>
      <c r="L511" s="13" t="s">
        <v>848</v>
      </c>
      <c r="M511" s="758"/>
      <c r="N511" s="1073"/>
      <c r="O511" s="1167"/>
      <c r="P511" s="3"/>
      <c r="Q511" s="493"/>
      <c r="R511" s="14"/>
      <c r="S511" s="758"/>
      <c r="T511" s="15"/>
      <c r="U511" s="493"/>
      <c r="V511" s="14" t="s">
        <v>850</v>
      </c>
      <c r="W511" s="20">
        <v>45597</v>
      </c>
      <c r="X511" s="752"/>
      <c r="Y511" s="13">
        <v>1</v>
      </c>
      <c r="Z511" s="13">
        <v>1</v>
      </c>
      <c r="AA511" s="100" t="s">
        <v>105</v>
      </c>
      <c r="AB511" s="718" t="s">
        <v>725</v>
      </c>
    </row>
    <row r="512" spans="1:28" s="963" customFormat="1" ht="14.4" x14ac:dyDescent="0.3">
      <c r="A512" s="2" t="s">
        <v>834</v>
      </c>
      <c r="B512" s="13">
        <v>600063</v>
      </c>
      <c r="C512" s="3">
        <v>8588005819893</v>
      </c>
      <c r="D512" s="648" t="s">
        <v>916</v>
      </c>
      <c r="E512" s="376">
        <v>123</v>
      </c>
      <c r="F512" s="968">
        <f t="shared" si="82"/>
        <v>147.6</v>
      </c>
      <c r="G512" s="522" t="s">
        <v>139</v>
      </c>
      <c r="H512" s="13" t="s">
        <v>139</v>
      </c>
      <c r="I512" s="97" t="s">
        <v>99</v>
      </c>
      <c r="J512" s="13" t="s">
        <v>417</v>
      </c>
      <c r="K512" s="751">
        <v>84169000</v>
      </c>
      <c r="L512" s="13" t="s">
        <v>848</v>
      </c>
      <c r="M512" s="758"/>
      <c r="N512" s="1073"/>
      <c r="O512" s="1167"/>
      <c r="P512" s="3"/>
      <c r="Q512" s="493"/>
      <c r="R512" s="14"/>
      <c r="S512" s="758"/>
      <c r="T512" s="15"/>
      <c r="U512" s="493"/>
      <c r="V512" s="14" t="s">
        <v>850</v>
      </c>
      <c r="W512" s="20">
        <v>45597</v>
      </c>
      <c r="X512" s="752"/>
      <c r="Y512" s="13">
        <v>1</v>
      </c>
      <c r="Z512" s="13">
        <v>1</v>
      </c>
      <c r="AA512" s="100" t="s">
        <v>105</v>
      </c>
      <c r="AB512" s="718" t="s">
        <v>725</v>
      </c>
    </row>
    <row r="513" spans="1:42" s="963" customFormat="1" ht="14.4" x14ac:dyDescent="0.3">
      <c r="A513" s="648" t="s">
        <v>915</v>
      </c>
      <c r="B513" s="13">
        <v>600064</v>
      </c>
      <c r="C513" s="3">
        <v>8588005819909</v>
      </c>
      <c r="D513" s="648" t="s">
        <v>915</v>
      </c>
      <c r="E513" s="376">
        <v>45</v>
      </c>
      <c r="F513" s="968">
        <f t="shared" si="82"/>
        <v>54</v>
      </c>
      <c r="G513" s="522" t="s">
        <v>139</v>
      </c>
      <c r="H513" s="13" t="s">
        <v>139</v>
      </c>
      <c r="I513" s="97" t="s">
        <v>99</v>
      </c>
      <c r="J513" s="13" t="s">
        <v>417</v>
      </c>
      <c r="K513" s="751">
        <v>84169000</v>
      </c>
      <c r="L513" s="13" t="s">
        <v>848</v>
      </c>
      <c r="M513" s="758"/>
      <c r="N513" s="1073"/>
      <c r="O513" s="1167"/>
      <c r="P513" s="3"/>
      <c r="Q513" s="493"/>
      <c r="R513" s="14"/>
      <c r="S513" s="758"/>
      <c r="T513" s="15"/>
      <c r="U513" s="493"/>
      <c r="V513" s="14" t="s">
        <v>850</v>
      </c>
      <c r="W513" s="20">
        <v>45597</v>
      </c>
      <c r="X513" s="752"/>
      <c r="Y513" s="13">
        <v>1</v>
      </c>
      <c r="Z513" s="13">
        <v>1</v>
      </c>
      <c r="AA513" s="100" t="s">
        <v>105</v>
      </c>
      <c r="AB513" s="718" t="s">
        <v>725</v>
      </c>
    </row>
    <row r="514" spans="1:42" s="107" customFormat="1" ht="17.399999999999999" customHeight="1" x14ac:dyDescent="0.25">
      <c r="A514" s="2" t="s">
        <v>835</v>
      </c>
      <c r="B514" s="13">
        <v>600065</v>
      </c>
      <c r="C514" s="3">
        <v>8588005819916</v>
      </c>
      <c r="D514" s="648" t="s">
        <v>846</v>
      </c>
      <c r="E514" s="376">
        <v>708</v>
      </c>
      <c r="F514" s="968">
        <f>E514*1.2</f>
        <v>849.6</v>
      </c>
      <c r="G514" s="1420" t="s">
        <v>847</v>
      </c>
      <c r="H514" s="1419">
        <v>1.35</v>
      </c>
      <c r="I514" s="97" t="s">
        <v>99</v>
      </c>
      <c r="J514" s="13" t="s">
        <v>417</v>
      </c>
      <c r="K514" s="751">
        <v>84169000</v>
      </c>
      <c r="L514" s="13" t="s">
        <v>848</v>
      </c>
      <c r="M514" s="492">
        <v>2761</v>
      </c>
      <c r="N514" s="8">
        <v>60</v>
      </c>
      <c r="O514" s="1168">
        <v>190</v>
      </c>
      <c r="P514" s="14"/>
      <c r="Q514" s="752"/>
      <c r="R514" s="8"/>
      <c r="S514" s="752"/>
      <c r="T514" s="15"/>
      <c r="U514" s="752"/>
      <c r="V514" s="18" t="s">
        <v>850</v>
      </c>
      <c r="W514" s="20">
        <v>45597</v>
      </c>
      <c r="X514" s="825"/>
      <c r="Y514" s="13">
        <v>1</v>
      </c>
      <c r="Z514" s="13">
        <v>1</v>
      </c>
      <c r="AA514" s="100" t="s">
        <v>105</v>
      </c>
      <c r="AB514" s="718" t="s">
        <v>725</v>
      </c>
    </row>
    <row r="515" spans="1:42" s="107" customFormat="1" ht="17.399999999999999" customHeight="1" x14ac:dyDescent="0.25">
      <c r="A515" s="2" t="s">
        <v>864</v>
      </c>
      <c r="B515" s="13">
        <v>600066</v>
      </c>
      <c r="C515" s="3" t="s">
        <v>877</v>
      </c>
      <c r="D515" s="648" t="s">
        <v>864</v>
      </c>
      <c r="E515" s="376">
        <v>115</v>
      </c>
      <c r="F515" s="968">
        <v>120</v>
      </c>
      <c r="G515" s="755" t="s">
        <v>139</v>
      </c>
      <c r="H515" s="700" t="s">
        <v>139</v>
      </c>
      <c r="I515" s="97" t="s">
        <v>99</v>
      </c>
      <c r="J515" s="13" t="s">
        <v>417</v>
      </c>
      <c r="K515" s="751">
        <v>84169000</v>
      </c>
      <c r="L515" s="13" t="s">
        <v>848</v>
      </c>
      <c r="M515" s="492"/>
      <c r="N515" s="8"/>
      <c r="O515" s="1168"/>
      <c r="P515" s="14"/>
      <c r="Q515" s="752"/>
      <c r="R515" s="8"/>
      <c r="S515" s="752"/>
      <c r="T515" s="15"/>
      <c r="U515" s="752"/>
      <c r="V515" s="18" t="s">
        <v>850</v>
      </c>
      <c r="W515" s="20">
        <v>45597</v>
      </c>
      <c r="X515" s="825"/>
      <c r="Y515" s="13">
        <v>1</v>
      </c>
      <c r="Z515" s="13">
        <v>1</v>
      </c>
      <c r="AA515" s="100" t="s">
        <v>105</v>
      </c>
      <c r="AB515" s="718" t="s">
        <v>725</v>
      </c>
    </row>
    <row r="516" spans="1:42" s="107" customFormat="1" ht="17.399999999999999" customHeight="1" thickBot="1" x14ac:dyDescent="0.3">
      <c r="A516" s="35" t="s">
        <v>955</v>
      </c>
      <c r="B516" s="36">
        <v>600088</v>
      </c>
      <c r="C516" s="60">
        <v>8588005821841</v>
      </c>
      <c r="D516" s="653" t="s">
        <v>956</v>
      </c>
      <c r="E516" s="377">
        <v>60</v>
      </c>
      <c r="F516" s="969">
        <f>E516*1.2</f>
        <v>72</v>
      </c>
      <c r="G516" s="522" t="s">
        <v>139</v>
      </c>
      <c r="H516" s="13" t="s">
        <v>139</v>
      </c>
      <c r="I516" s="97" t="s">
        <v>99</v>
      </c>
      <c r="J516" s="13" t="s">
        <v>417</v>
      </c>
      <c r="K516" s="751">
        <v>84169000</v>
      </c>
      <c r="L516" s="13" t="s">
        <v>110</v>
      </c>
      <c r="M516" s="651"/>
      <c r="N516" s="72"/>
      <c r="O516" s="1323"/>
      <c r="P516" s="71"/>
      <c r="Q516" s="759"/>
      <c r="R516" s="72"/>
      <c r="S516" s="759"/>
      <c r="T516" s="73" t="s">
        <v>114</v>
      </c>
      <c r="U516" s="15" t="s">
        <v>103</v>
      </c>
      <c r="V516" s="14" t="s">
        <v>850</v>
      </c>
      <c r="W516" s="20">
        <v>45597</v>
      </c>
      <c r="X516" s="1321"/>
      <c r="Y516" s="13">
        <v>1</v>
      </c>
      <c r="Z516" s="13">
        <v>1</v>
      </c>
      <c r="AA516" s="100" t="s">
        <v>105</v>
      </c>
      <c r="AB516" s="718" t="s">
        <v>725</v>
      </c>
    </row>
    <row r="517" spans="1:42" s="254" customFormat="1" ht="30" customHeight="1" thickBot="1" x14ac:dyDescent="0.3">
      <c r="A517" s="587"/>
      <c r="B517" s="588"/>
      <c r="C517" s="589"/>
      <c r="D517" s="590" t="s">
        <v>531</v>
      </c>
      <c r="E517" s="468"/>
      <c r="F517" s="469"/>
      <c r="G517" s="591"/>
      <c r="H517" s="592"/>
      <c r="I517" s="593"/>
      <c r="J517" s="593"/>
      <c r="K517" s="593"/>
      <c r="L517" s="593"/>
      <c r="M517" s="593"/>
      <c r="N517" s="1169"/>
      <c r="O517" s="1169"/>
      <c r="P517" s="593"/>
      <c r="Q517" s="594"/>
      <c r="R517" s="594"/>
      <c r="S517" s="593"/>
      <c r="T517" s="593"/>
      <c r="U517" s="593"/>
      <c r="V517" s="595"/>
      <c r="W517" s="595"/>
      <c r="X517" s="595"/>
      <c r="Y517" s="593"/>
      <c r="Z517" s="593"/>
      <c r="AA517" s="593"/>
      <c r="AB517" s="716"/>
      <c r="AC517" s="84"/>
      <c r="AD517" s="84"/>
      <c r="AE517" s="84"/>
      <c r="AF517" s="84"/>
      <c r="AG517" s="84"/>
      <c r="AH517" s="84"/>
      <c r="AI517" s="84"/>
      <c r="AJ517" s="84"/>
      <c r="AK517" s="84"/>
      <c r="AL517" s="84"/>
      <c r="AM517" s="84"/>
      <c r="AN517" s="84"/>
      <c r="AO517" s="84"/>
      <c r="AP517" s="84"/>
    </row>
    <row r="518" spans="1:42" customFormat="1" ht="15" thickBot="1" x14ac:dyDescent="0.35">
      <c r="A518" s="509"/>
      <c r="B518" s="242"/>
      <c r="C518" s="259"/>
      <c r="D518" s="510" t="s">
        <v>766</v>
      </c>
      <c r="E518" s="511"/>
      <c r="F518" s="511"/>
      <c r="G518" s="512"/>
      <c r="H518" s="513"/>
      <c r="I518" s="513"/>
      <c r="J518" s="513"/>
      <c r="K518" s="513"/>
      <c r="L518" s="513"/>
      <c r="M518" s="513"/>
      <c r="N518" s="1162"/>
      <c r="O518" s="1162"/>
      <c r="P518" s="513"/>
      <c r="Q518" s="514"/>
      <c r="R518" s="514"/>
      <c r="S518" s="513"/>
      <c r="T518" s="513"/>
      <c r="U518" s="513"/>
      <c r="V518" s="515"/>
      <c r="W518" s="516"/>
      <c r="X518" s="515"/>
      <c r="Y518" s="513"/>
      <c r="Z518" s="513"/>
      <c r="AA518" s="513"/>
      <c r="AB518" s="717"/>
    </row>
    <row r="519" spans="1:42" s="526" customFormat="1" ht="14.4" x14ac:dyDescent="0.25">
      <c r="A519" s="43" t="s">
        <v>767</v>
      </c>
      <c r="B519" s="534">
        <v>690500</v>
      </c>
      <c r="C519" s="533">
        <v>8588005819671</v>
      </c>
      <c r="D519" s="406" t="s">
        <v>768</v>
      </c>
      <c r="E519" s="971">
        <v>14</v>
      </c>
      <c r="F519" s="282">
        <f>E519*1.2</f>
        <v>16.8</v>
      </c>
      <c r="G519" s="773" t="s">
        <v>139</v>
      </c>
      <c r="H519" s="422" t="s">
        <v>139</v>
      </c>
      <c r="I519" s="63" t="s">
        <v>99</v>
      </c>
      <c r="J519" s="63" t="s">
        <v>100</v>
      </c>
      <c r="K519" s="63">
        <v>73049000</v>
      </c>
      <c r="L519" s="492" t="s">
        <v>110</v>
      </c>
      <c r="M519" s="63">
        <v>260</v>
      </c>
      <c r="N519" s="917">
        <v>137</v>
      </c>
      <c r="O519" s="70">
        <v>180</v>
      </c>
      <c r="P519" s="972"/>
      <c r="Q519" s="409">
        <v>2</v>
      </c>
      <c r="R519" s="973">
        <v>1.8</v>
      </c>
      <c r="S519" s="408"/>
      <c r="T519" s="972"/>
      <c r="U519" s="408" t="s">
        <v>103</v>
      </c>
      <c r="V519" s="974" t="s">
        <v>107</v>
      </c>
      <c r="W519" s="975">
        <v>45597</v>
      </c>
      <c r="X519" s="974"/>
      <c r="Y519" s="408">
        <v>1</v>
      </c>
      <c r="Z519" s="972">
        <v>1</v>
      </c>
      <c r="AA519" s="408" t="s">
        <v>105</v>
      </c>
      <c r="AB519" s="718" t="s">
        <v>725</v>
      </c>
    </row>
    <row r="520" spans="1:42" s="526" customFormat="1" ht="14.4" x14ac:dyDescent="0.25">
      <c r="A520" s="2" t="s">
        <v>769</v>
      </c>
      <c r="B520" s="523">
        <v>690501</v>
      </c>
      <c r="C520" s="9">
        <v>8588005819688</v>
      </c>
      <c r="D520" s="648" t="s">
        <v>770</v>
      </c>
      <c r="E520" s="976">
        <v>28</v>
      </c>
      <c r="F520" s="282">
        <f t="shared" ref="F520:F528" si="83">E520*1.2</f>
        <v>33.6</v>
      </c>
      <c r="G520" s="774" t="s">
        <v>139</v>
      </c>
      <c r="H520" s="522" t="s">
        <v>139</v>
      </c>
      <c r="I520" s="13" t="s">
        <v>99</v>
      </c>
      <c r="J520" s="13" t="s">
        <v>100</v>
      </c>
      <c r="K520" s="13">
        <v>73049000</v>
      </c>
      <c r="L520" s="492" t="s">
        <v>110</v>
      </c>
      <c r="M520" s="13">
        <v>520</v>
      </c>
      <c r="N520" s="917">
        <v>137</v>
      </c>
      <c r="O520" s="8">
        <v>170</v>
      </c>
      <c r="P520" s="492"/>
      <c r="Q520" s="14">
        <v>3.9</v>
      </c>
      <c r="R520" s="493">
        <f t="shared" ref="R520:R528" si="84">Q520*0.9</f>
        <v>3.51</v>
      </c>
      <c r="S520" s="13"/>
      <c r="T520" s="752"/>
      <c r="U520" s="15" t="s">
        <v>103</v>
      </c>
      <c r="V520" s="977" t="s">
        <v>107</v>
      </c>
      <c r="W520" s="19">
        <v>45597</v>
      </c>
      <c r="X520" s="825"/>
      <c r="Y520" s="13">
        <v>1</v>
      </c>
      <c r="Z520" s="492">
        <v>1</v>
      </c>
      <c r="AA520" s="13" t="s">
        <v>105</v>
      </c>
      <c r="AB520" s="718" t="s">
        <v>725</v>
      </c>
    </row>
    <row r="521" spans="1:42" s="526" customFormat="1" ht="14.4" x14ac:dyDescent="0.25">
      <c r="A521" s="2" t="s">
        <v>771</v>
      </c>
      <c r="B521" s="523">
        <v>690502</v>
      </c>
      <c r="C521" s="9">
        <v>8588005819695</v>
      </c>
      <c r="D521" s="648" t="s">
        <v>772</v>
      </c>
      <c r="E521" s="976">
        <v>54</v>
      </c>
      <c r="F521" s="282">
        <f t="shared" si="83"/>
        <v>64.8</v>
      </c>
      <c r="G521" s="774" t="s">
        <v>139</v>
      </c>
      <c r="H521" s="522" t="s">
        <v>139</v>
      </c>
      <c r="I521" s="13" t="s">
        <v>99</v>
      </c>
      <c r="J521" s="13" t="s">
        <v>100</v>
      </c>
      <c r="K521" s="13">
        <v>73049000</v>
      </c>
      <c r="L521" s="492" t="s">
        <v>110</v>
      </c>
      <c r="M521" s="13">
        <v>1020</v>
      </c>
      <c r="N521" s="917">
        <v>137</v>
      </c>
      <c r="O521" s="8">
        <v>150</v>
      </c>
      <c r="P521" s="492"/>
      <c r="Q521" s="14">
        <v>7.82</v>
      </c>
      <c r="R521" s="493">
        <f t="shared" si="84"/>
        <v>7.0380000000000003</v>
      </c>
      <c r="S521" s="13"/>
      <c r="T521" s="752"/>
      <c r="U521" s="15" t="s">
        <v>103</v>
      </c>
      <c r="V521" s="977" t="s">
        <v>107</v>
      </c>
      <c r="W521" s="19">
        <v>45597</v>
      </c>
      <c r="X521" s="825"/>
      <c r="Y521" s="13">
        <v>1</v>
      </c>
      <c r="Z521" s="492">
        <v>1</v>
      </c>
      <c r="AA521" s="13" t="s">
        <v>105</v>
      </c>
      <c r="AB521" s="718" t="s">
        <v>725</v>
      </c>
    </row>
    <row r="522" spans="1:42" s="526" customFormat="1" ht="14.4" x14ac:dyDescent="0.25">
      <c r="A522" s="2" t="s">
        <v>773</v>
      </c>
      <c r="B522" s="523">
        <v>690503</v>
      </c>
      <c r="C522" s="9">
        <v>8588005819701</v>
      </c>
      <c r="D522" s="648" t="s">
        <v>774</v>
      </c>
      <c r="E522" s="976">
        <v>30</v>
      </c>
      <c r="F522" s="282">
        <f t="shared" si="83"/>
        <v>36</v>
      </c>
      <c r="G522" s="774" t="s">
        <v>139</v>
      </c>
      <c r="H522" s="522" t="s">
        <v>139</v>
      </c>
      <c r="I522" s="13" t="s">
        <v>99</v>
      </c>
      <c r="J522" s="13" t="s">
        <v>100</v>
      </c>
      <c r="K522" s="13">
        <v>73049000</v>
      </c>
      <c r="L522" s="492" t="s">
        <v>110</v>
      </c>
      <c r="M522" s="13">
        <v>260</v>
      </c>
      <c r="N522" s="917">
        <v>137</v>
      </c>
      <c r="O522" s="8">
        <v>180</v>
      </c>
      <c r="P522" s="492"/>
      <c r="Q522" s="14">
        <v>2.3199999999999998</v>
      </c>
      <c r="R522" s="493">
        <f t="shared" si="84"/>
        <v>2.0880000000000001</v>
      </c>
      <c r="S522" s="13"/>
      <c r="T522" s="752"/>
      <c r="U522" s="15" t="s">
        <v>103</v>
      </c>
      <c r="V522" s="977" t="s">
        <v>107</v>
      </c>
      <c r="W522" s="19">
        <v>45597</v>
      </c>
      <c r="X522" s="825"/>
      <c r="Y522" s="13">
        <v>1</v>
      </c>
      <c r="Z522" s="492">
        <v>1</v>
      </c>
      <c r="AA522" s="13" t="s">
        <v>105</v>
      </c>
      <c r="AB522" s="718" t="s">
        <v>725</v>
      </c>
    </row>
    <row r="523" spans="1:42" s="526" customFormat="1" ht="14.4" x14ac:dyDescent="0.25">
      <c r="A523" s="2" t="s">
        <v>775</v>
      </c>
      <c r="B523" s="523">
        <v>690504</v>
      </c>
      <c r="C523" s="9">
        <v>8588005819718</v>
      </c>
      <c r="D523" s="648" t="s">
        <v>776</v>
      </c>
      <c r="E523" s="976">
        <v>23.5</v>
      </c>
      <c r="F523" s="282">
        <f t="shared" si="83"/>
        <v>28.2</v>
      </c>
      <c r="G523" s="774" t="s">
        <v>139</v>
      </c>
      <c r="H523" s="522" t="s">
        <v>139</v>
      </c>
      <c r="I523" s="13" t="s">
        <v>99</v>
      </c>
      <c r="J523" s="13" t="s">
        <v>100</v>
      </c>
      <c r="K523" s="13">
        <v>73072390</v>
      </c>
      <c r="L523" s="492" t="s">
        <v>110</v>
      </c>
      <c r="M523" s="13">
        <v>520</v>
      </c>
      <c r="N523" s="917">
        <v>137</v>
      </c>
      <c r="O523" s="8">
        <v>170</v>
      </c>
      <c r="P523" s="492"/>
      <c r="Q523" s="14">
        <v>2.02</v>
      </c>
      <c r="R523" s="493">
        <f t="shared" si="84"/>
        <v>1.8180000000000001</v>
      </c>
      <c r="S523" s="13"/>
      <c r="T523" s="752"/>
      <c r="U523" s="15" t="s">
        <v>103</v>
      </c>
      <c r="V523" s="977" t="s">
        <v>107</v>
      </c>
      <c r="W523" s="19">
        <v>45597</v>
      </c>
      <c r="X523" s="825"/>
      <c r="Y523" s="13">
        <v>1</v>
      </c>
      <c r="Z523" s="492">
        <v>1</v>
      </c>
      <c r="AA523" s="13" t="s">
        <v>105</v>
      </c>
      <c r="AB523" s="718" t="s">
        <v>725</v>
      </c>
    </row>
    <row r="524" spans="1:42" s="526" customFormat="1" ht="14.4" x14ac:dyDescent="0.25">
      <c r="A524" s="2" t="s">
        <v>777</v>
      </c>
      <c r="B524" s="523">
        <v>690505</v>
      </c>
      <c r="C524" s="9">
        <v>8588005819725</v>
      </c>
      <c r="D524" s="648" t="s">
        <v>778</v>
      </c>
      <c r="E524" s="976">
        <v>40</v>
      </c>
      <c r="F524" s="282">
        <f t="shared" si="83"/>
        <v>48</v>
      </c>
      <c r="G524" s="774" t="s">
        <v>139</v>
      </c>
      <c r="H524" s="522" t="s">
        <v>139</v>
      </c>
      <c r="I524" s="13" t="s">
        <v>99</v>
      </c>
      <c r="J524" s="13" t="s">
        <v>100</v>
      </c>
      <c r="K524" s="13">
        <v>73072390</v>
      </c>
      <c r="L524" s="492" t="s">
        <v>110</v>
      </c>
      <c r="M524" s="13">
        <v>370</v>
      </c>
      <c r="N524" s="917">
        <v>137</v>
      </c>
      <c r="O524" s="8">
        <v>170</v>
      </c>
      <c r="P524" s="492"/>
      <c r="Q524" s="14">
        <v>2.92</v>
      </c>
      <c r="R524" s="493">
        <f t="shared" si="84"/>
        <v>2.6280000000000001</v>
      </c>
      <c r="S524" s="13"/>
      <c r="T524" s="752"/>
      <c r="U524" s="15" t="s">
        <v>103</v>
      </c>
      <c r="V524" s="977" t="s">
        <v>107</v>
      </c>
      <c r="W524" s="19">
        <v>45597</v>
      </c>
      <c r="X524" s="825"/>
      <c r="Y524" s="13">
        <v>1</v>
      </c>
      <c r="Z524" s="492">
        <v>1</v>
      </c>
      <c r="AA524" s="13" t="s">
        <v>105</v>
      </c>
      <c r="AB524" s="718" t="s">
        <v>725</v>
      </c>
    </row>
    <row r="525" spans="1:42" s="526" customFormat="1" ht="14.4" x14ac:dyDescent="0.25">
      <c r="A525" s="2" t="s">
        <v>779</v>
      </c>
      <c r="B525" s="523">
        <v>690506</v>
      </c>
      <c r="C525" s="9">
        <v>8588005819732</v>
      </c>
      <c r="D525" s="648" t="s">
        <v>780</v>
      </c>
      <c r="E525" s="976">
        <v>50</v>
      </c>
      <c r="F525" s="282">
        <f t="shared" si="83"/>
        <v>60</v>
      </c>
      <c r="G525" s="774" t="s">
        <v>139</v>
      </c>
      <c r="H525" s="522" t="s">
        <v>139</v>
      </c>
      <c r="I525" s="13" t="s">
        <v>99</v>
      </c>
      <c r="J525" s="13" t="s">
        <v>100</v>
      </c>
      <c r="K525" s="13">
        <v>73072390</v>
      </c>
      <c r="L525" s="492" t="s">
        <v>110</v>
      </c>
      <c r="M525" s="13">
        <v>370</v>
      </c>
      <c r="N525" s="917">
        <v>137</v>
      </c>
      <c r="O525" s="8">
        <v>170</v>
      </c>
      <c r="P525" s="492"/>
      <c r="Q525" s="14">
        <v>2.94</v>
      </c>
      <c r="R525" s="493">
        <f t="shared" si="84"/>
        <v>2.6459999999999999</v>
      </c>
      <c r="S525" s="13"/>
      <c r="T525" s="752"/>
      <c r="U525" s="15" t="s">
        <v>103</v>
      </c>
      <c r="V525" s="977" t="s">
        <v>107</v>
      </c>
      <c r="W525" s="19">
        <v>45597</v>
      </c>
      <c r="X525" s="825"/>
      <c r="Y525" s="13">
        <v>1</v>
      </c>
      <c r="Z525" s="492">
        <v>1</v>
      </c>
      <c r="AA525" s="13" t="s">
        <v>105</v>
      </c>
      <c r="AB525" s="718" t="s">
        <v>725</v>
      </c>
    </row>
    <row r="526" spans="1:42" s="526" customFormat="1" ht="14.4" x14ac:dyDescent="0.25">
      <c r="A526" s="2" t="s">
        <v>781</v>
      </c>
      <c r="B526" s="523">
        <v>690507</v>
      </c>
      <c r="C526" s="9">
        <v>8588005819749</v>
      </c>
      <c r="D526" s="648" t="s">
        <v>782</v>
      </c>
      <c r="E526" s="976">
        <v>15</v>
      </c>
      <c r="F526" s="282">
        <f t="shared" si="83"/>
        <v>18</v>
      </c>
      <c r="G526" s="774" t="s">
        <v>139</v>
      </c>
      <c r="H526" s="522" t="s">
        <v>139</v>
      </c>
      <c r="I526" s="13" t="s">
        <v>99</v>
      </c>
      <c r="J526" s="13" t="s">
        <v>100</v>
      </c>
      <c r="K526" s="13">
        <v>73072390</v>
      </c>
      <c r="L526" s="492" t="s">
        <v>110</v>
      </c>
      <c r="M526" s="13">
        <v>100</v>
      </c>
      <c r="N526" s="917">
        <v>137</v>
      </c>
      <c r="O526" s="8">
        <v>150</v>
      </c>
      <c r="P526" s="492"/>
      <c r="Q526" s="14">
        <v>1.19</v>
      </c>
      <c r="R526" s="493">
        <f t="shared" si="84"/>
        <v>1.071</v>
      </c>
      <c r="S526" s="13"/>
      <c r="T526" s="752"/>
      <c r="U526" s="15" t="s">
        <v>530</v>
      </c>
      <c r="V526" s="977" t="s">
        <v>107</v>
      </c>
      <c r="W526" s="19">
        <v>45597</v>
      </c>
      <c r="X526" s="825"/>
      <c r="Y526" s="13">
        <v>1</v>
      </c>
      <c r="Z526" s="492">
        <v>1</v>
      </c>
      <c r="AA526" s="13" t="s">
        <v>105</v>
      </c>
      <c r="AB526" s="718" t="s">
        <v>725</v>
      </c>
    </row>
    <row r="527" spans="1:42" s="526" customFormat="1" ht="14.4" x14ac:dyDescent="0.25">
      <c r="A527" s="2" t="s">
        <v>783</v>
      </c>
      <c r="B527" s="523">
        <v>690508</v>
      </c>
      <c r="C527" s="9">
        <v>8588005819756</v>
      </c>
      <c r="D527" s="648" t="s">
        <v>784</v>
      </c>
      <c r="E527" s="976">
        <v>6.3</v>
      </c>
      <c r="F527" s="282">
        <f t="shared" si="83"/>
        <v>7.56</v>
      </c>
      <c r="G527" s="774" t="s">
        <v>139</v>
      </c>
      <c r="H527" s="522" t="s">
        <v>139</v>
      </c>
      <c r="I527" s="13" t="s">
        <v>99</v>
      </c>
      <c r="J527" s="13" t="s">
        <v>100</v>
      </c>
      <c r="K527" s="13">
        <v>73072390</v>
      </c>
      <c r="L527" s="492" t="s">
        <v>110</v>
      </c>
      <c r="M527" s="13">
        <v>50</v>
      </c>
      <c r="N527" s="917">
        <v>137</v>
      </c>
      <c r="O527" s="8">
        <v>150</v>
      </c>
      <c r="P527" s="492"/>
      <c r="Q527" s="14">
        <v>0.1</v>
      </c>
      <c r="R527" s="493">
        <f t="shared" si="84"/>
        <v>9.0000000000000011E-2</v>
      </c>
      <c r="S527" s="13"/>
      <c r="T527" s="752"/>
      <c r="U527" s="15" t="s">
        <v>530</v>
      </c>
      <c r="V527" s="977" t="s">
        <v>107</v>
      </c>
      <c r="W527" s="19">
        <v>45597</v>
      </c>
      <c r="X527" s="825"/>
      <c r="Y527" s="13">
        <v>1</v>
      </c>
      <c r="Z527" s="492">
        <v>1</v>
      </c>
      <c r="AA527" s="13" t="s">
        <v>105</v>
      </c>
      <c r="AB527" s="718" t="s">
        <v>725</v>
      </c>
    </row>
    <row r="528" spans="1:42" s="526" customFormat="1" ht="15" thickBot="1" x14ac:dyDescent="0.3">
      <c r="A528" s="35" t="s">
        <v>785</v>
      </c>
      <c r="B528" s="538">
        <v>690509</v>
      </c>
      <c r="C528" s="536">
        <v>8588005819763</v>
      </c>
      <c r="D528" s="653" t="s">
        <v>786</v>
      </c>
      <c r="E528" s="978">
        <v>113</v>
      </c>
      <c r="F528" s="282">
        <f t="shared" si="83"/>
        <v>135.6</v>
      </c>
      <c r="G528" s="979" t="s">
        <v>139</v>
      </c>
      <c r="H528" s="980" t="s">
        <v>139</v>
      </c>
      <c r="I528" s="980" t="s">
        <v>99</v>
      </c>
      <c r="J528" s="980" t="s">
        <v>100</v>
      </c>
      <c r="K528" s="13">
        <v>73049000</v>
      </c>
      <c r="L528" s="972" t="s">
        <v>110</v>
      </c>
      <c r="M528" s="980">
        <v>980</v>
      </c>
      <c r="N528" s="1170">
        <v>137</v>
      </c>
      <c r="O528" s="1171">
        <v>170</v>
      </c>
      <c r="P528" s="972"/>
      <c r="Q528" s="981">
        <v>7.8</v>
      </c>
      <c r="R528" s="973">
        <f t="shared" si="84"/>
        <v>7.02</v>
      </c>
      <c r="S528" s="980"/>
      <c r="T528" s="752"/>
      <c r="U528" s="980" t="s">
        <v>103</v>
      </c>
      <c r="V528" s="974" t="s">
        <v>107</v>
      </c>
      <c r="W528" s="982">
        <v>45597</v>
      </c>
      <c r="X528" s="974"/>
      <c r="Y528" s="980">
        <v>1</v>
      </c>
      <c r="Z528" s="972">
        <v>1</v>
      </c>
      <c r="AA528" s="980" t="s">
        <v>105</v>
      </c>
      <c r="AB528" s="718" t="s">
        <v>725</v>
      </c>
    </row>
    <row r="529" spans="1:28" s="519" customFormat="1" ht="15" thickBot="1" x14ac:dyDescent="0.3">
      <c r="A529" s="244"/>
      <c r="B529" s="262"/>
      <c r="C529" s="517"/>
      <c r="D529" s="245" t="s">
        <v>422</v>
      </c>
      <c r="E529" s="518"/>
      <c r="F529" s="518"/>
      <c r="G529" s="512"/>
      <c r="H529" s="243"/>
      <c r="I529" s="248"/>
      <c r="J529" s="248"/>
      <c r="K529" s="248"/>
      <c r="L529" s="248"/>
      <c r="M529" s="249"/>
      <c r="N529" s="1172"/>
      <c r="O529" s="1172"/>
      <c r="P529" s="249"/>
      <c r="Q529" s="250"/>
      <c r="R529" s="250"/>
      <c r="S529" s="249"/>
      <c r="T529" s="249"/>
      <c r="U529" s="249"/>
      <c r="V529" s="262"/>
      <c r="W529" s="263"/>
      <c r="X529" s="263"/>
      <c r="Y529" s="249"/>
      <c r="Z529" s="249"/>
      <c r="AA529" s="249"/>
      <c r="AB529" s="735"/>
    </row>
    <row r="530" spans="1:28" s="526" customFormat="1" ht="14.4" x14ac:dyDescent="0.25">
      <c r="A530" s="2" t="s">
        <v>423</v>
      </c>
      <c r="B530" s="18">
        <v>690001</v>
      </c>
      <c r="C530" s="3">
        <v>8588005818032</v>
      </c>
      <c r="D530" s="2" t="s">
        <v>787</v>
      </c>
      <c r="E530" s="520">
        <v>19.5</v>
      </c>
      <c r="F530" s="521">
        <f>E530*1.2</f>
        <v>23.4</v>
      </c>
      <c r="G530" s="522" t="s">
        <v>139</v>
      </c>
      <c r="H530" s="522" t="s">
        <v>139</v>
      </c>
      <c r="I530" s="13" t="s">
        <v>99</v>
      </c>
      <c r="J530" s="13" t="s">
        <v>100</v>
      </c>
      <c r="K530" s="13">
        <v>73049000</v>
      </c>
      <c r="L530" s="13" t="s">
        <v>529</v>
      </c>
      <c r="M530" s="13">
        <v>260</v>
      </c>
      <c r="N530" s="8">
        <v>180</v>
      </c>
      <c r="O530" s="8">
        <v>180</v>
      </c>
      <c r="P530" s="13"/>
      <c r="Q530" s="14">
        <v>1.96</v>
      </c>
      <c r="R530" s="14">
        <f t="shared" ref="R530:R538" si="85">Q530*0.9</f>
        <v>1.764</v>
      </c>
      <c r="S530" s="13"/>
      <c r="T530" s="15"/>
      <c r="U530" s="15" t="s">
        <v>103</v>
      </c>
      <c r="V530" s="523" t="s">
        <v>107</v>
      </c>
      <c r="W530" s="524">
        <v>45597</v>
      </c>
      <c r="X530" s="525"/>
      <c r="Y530" s="100">
        <v>1</v>
      </c>
      <c r="Z530" s="13">
        <v>1</v>
      </c>
      <c r="AA530" s="13" t="s">
        <v>105</v>
      </c>
      <c r="AB530" s="718" t="s">
        <v>725</v>
      </c>
    </row>
    <row r="531" spans="1:28" s="526" customFormat="1" ht="14.4" x14ac:dyDescent="0.25">
      <c r="A531" s="2" t="s">
        <v>424</v>
      </c>
      <c r="B531" s="18">
        <v>690002</v>
      </c>
      <c r="C531" s="3">
        <v>8588005818025</v>
      </c>
      <c r="D531" s="2" t="s">
        <v>788</v>
      </c>
      <c r="E531" s="527">
        <v>31.5</v>
      </c>
      <c r="F531" s="528">
        <f t="shared" ref="F531:F581" si="86">E531*1.2</f>
        <v>37.799999999999997</v>
      </c>
      <c r="G531" s="522" t="s">
        <v>139</v>
      </c>
      <c r="H531" s="522" t="s">
        <v>139</v>
      </c>
      <c r="I531" s="13" t="s">
        <v>99</v>
      </c>
      <c r="J531" s="13" t="s">
        <v>100</v>
      </c>
      <c r="K531" s="13">
        <v>73049000</v>
      </c>
      <c r="L531" s="13" t="s">
        <v>529</v>
      </c>
      <c r="M531" s="13">
        <v>520</v>
      </c>
      <c r="N531" s="8">
        <v>170</v>
      </c>
      <c r="O531" s="8">
        <v>170</v>
      </c>
      <c r="P531" s="13"/>
      <c r="Q531" s="14">
        <v>3.9</v>
      </c>
      <c r="R531" s="14">
        <f t="shared" si="85"/>
        <v>3.51</v>
      </c>
      <c r="S531" s="13"/>
      <c r="T531" s="15"/>
      <c r="U531" s="15" t="s">
        <v>103</v>
      </c>
      <c r="V531" s="523" t="s">
        <v>107</v>
      </c>
      <c r="W531" s="529">
        <v>45597</v>
      </c>
      <c r="X531" s="19"/>
      <c r="Y531" s="100">
        <v>1</v>
      </c>
      <c r="Z531" s="13">
        <v>1</v>
      </c>
      <c r="AA531" s="13" t="s">
        <v>105</v>
      </c>
      <c r="AB531" s="718" t="s">
        <v>725</v>
      </c>
    </row>
    <row r="532" spans="1:28" s="526" customFormat="1" ht="14.4" x14ac:dyDescent="0.25">
      <c r="A532" s="2" t="s">
        <v>425</v>
      </c>
      <c r="B532" s="18">
        <v>690003</v>
      </c>
      <c r="C532" s="3">
        <v>8588005818018</v>
      </c>
      <c r="D532" s="2" t="s">
        <v>789</v>
      </c>
      <c r="E532" s="527">
        <v>63</v>
      </c>
      <c r="F532" s="528">
        <f t="shared" si="86"/>
        <v>75.599999999999994</v>
      </c>
      <c r="G532" s="522" t="s">
        <v>139</v>
      </c>
      <c r="H532" s="522" t="s">
        <v>139</v>
      </c>
      <c r="I532" s="13" t="s">
        <v>99</v>
      </c>
      <c r="J532" s="13" t="s">
        <v>100</v>
      </c>
      <c r="K532" s="13">
        <v>73049000</v>
      </c>
      <c r="L532" s="13" t="s">
        <v>529</v>
      </c>
      <c r="M532" s="13">
        <v>1020</v>
      </c>
      <c r="N532" s="8">
        <v>170</v>
      </c>
      <c r="O532" s="8">
        <v>170</v>
      </c>
      <c r="P532" s="13"/>
      <c r="Q532" s="14">
        <v>7.82</v>
      </c>
      <c r="R532" s="14">
        <f t="shared" si="85"/>
        <v>7.0380000000000003</v>
      </c>
      <c r="S532" s="13"/>
      <c r="T532" s="15"/>
      <c r="U532" s="15" t="s">
        <v>103</v>
      </c>
      <c r="V532" s="523" t="s">
        <v>107</v>
      </c>
      <c r="W532" s="529">
        <v>45597</v>
      </c>
      <c r="X532" s="19"/>
      <c r="Y532" s="100">
        <v>1</v>
      </c>
      <c r="Z532" s="13">
        <v>1</v>
      </c>
      <c r="AA532" s="13" t="s">
        <v>105</v>
      </c>
      <c r="AB532" s="718" t="s">
        <v>725</v>
      </c>
    </row>
    <row r="533" spans="1:28" s="526" customFormat="1" ht="14.4" x14ac:dyDescent="0.25">
      <c r="A533" s="2" t="s">
        <v>426</v>
      </c>
      <c r="B533" s="18">
        <v>690004</v>
      </c>
      <c r="C533" s="3">
        <v>8588005818063</v>
      </c>
      <c r="D533" s="2" t="s">
        <v>790</v>
      </c>
      <c r="E533" s="527">
        <v>30</v>
      </c>
      <c r="F533" s="528">
        <f t="shared" si="86"/>
        <v>36</v>
      </c>
      <c r="G533" s="522" t="s">
        <v>139</v>
      </c>
      <c r="H533" s="522" t="s">
        <v>139</v>
      </c>
      <c r="I533" s="13" t="s">
        <v>99</v>
      </c>
      <c r="J533" s="13" t="s">
        <v>100</v>
      </c>
      <c r="K533" s="13">
        <v>73049000</v>
      </c>
      <c r="L533" s="13" t="s">
        <v>529</v>
      </c>
      <c r="M533" s="13">
        <v>260</v>
      </c>
      <c r="N533" s="8">
        <v>180</v>
      </c>
      <c r="O533" s="8">
        <v>180</v>
      </c>
      <c r="P533" s="13"/>
      <c r="Q533" s="14">
        <v>2.3199999999999998</v>
      </c>
      <c r="R533" s="14">
        <f t="shared" si="85"/>
        <v>2.0880000000000001</v>
      </c>
      <c r="S533" s="13"/>
      <c r="T533" s="15"/>
      <c r="U533" s="15" t="s">
        <v>103</v>
      </c>
      <c r="V533" s="523" t="s">
        <v>107</v>
      </c>
      <c r="W533" s="529">
        <v>45597</v>
      </c>
      <c r="X533" s="19"/>
      <c r="Y533" s="100">
        <v>1</v>
      </c>
      <c r="Z533" s="13">
        <v>1</v>
      </c>
      <c r="AA533" s="13" t="s">
        <v>105</v>
      </c>
      <c r="AB533" s="718" t="s">
        <v>725</v>
      </c>
    </row>
    <row r="534" spans="1:28" s="526" customFormat="1" ht="14.4" x14ac:dyDescent="0.25">
      <c r="A534" s="2" t="s">
        <v>431</v>
      </c>
      <c r="B534" s="18">
        <v>690008</v>
      </c>
      <c r="C534" s="3">
        <v>8588005818087</v>
      </c>
      <c r="D534" s="2" t="s">
        <v>791</v>
      </c>
      <c r="E534" s="527">
        <v>27</v>
      </c>
      <c r="F534" s="528">
        <f t="shared" si="86"/>
        <v>32.4</v>
      </c>
      <c r="G534" s="522" t="s">
        <v>139</v>
      </c>
      <c r="H534" s="522" t="s">
        <v>139</v>
      </c>
      <c r="I534" s="13" t="s">
        <v>99</v>
      </c>
      <c r="J534" s="13" t="s">
        <v>100</v>
      </c>
      <c r="K534" s="13">
        <v>73072390</v>
      </c>
      <c r="L534" s="13" t="s">
        <v>529</v>
      </c>
      <c r="M534" s="13">
        <v>520</v>
      </c>
      <c r="N534" s="8">
        <v>150</v>
      </c>
      <c r="O534" s="8">
        <v>170</v>
      </c>
      <c r="P534" s="13"/>
      <c r="Q534" s="14">
        <v>2.02</v>
      </c>
      <c r="R534" s="14">
        <f t="shared" si="85"/>
        <v>1.8180000000000001</v>
      </c>
      <c r="S534" s="13"/>
      <c r="T534" s="15"/>
      <c r="U534" s="15" t="s">
        <v>103</v>
      </c>
      <c r="V534" s="523" t="s">
        <v>107</v>
      </c>
      <c r="W534" s="529">
        <v>45597</v>
      </c>
      <c r="X534" s="19"/>
      <c r="Y534" s="100">
        <v>1</v>
      </c>
      <c r="Z534" s="13">
        <v>1</v>
      </c>
      <c r="AA534" s="13" t="s">
        <v>105</v>
      </c>
      <c r="AB534" s="718" t="s">
        <v>725</v>
      </c>
    </row>
    <row r="535" spans="1:28" s="526" customFormat="1" ht="14.4" x14ac:dyDescent="0.25">
      <c r="A535" s="2" t="s">
        <v>432</v>
      </c>
      <c r="B535" s="18">
        <v>690009</v>
      </c>
      <c r="C535" s="3">
        <v>8588005818094</v>
      </c>
      <c r="D535" s="2" t="s">
        <v>792</v>
      </c>
      <c r="E535" s="527">
        <v>60</v>
      </c>
      <c r="F535" s="528">
        <f t="shared" si="86"/>
        <v>72</v>
      </c>
      <c r="G535" s="522" t="s">
        <v>139</v>
      </c>
      <c r="H535" s="522" t="s">
        <v>139</v>
      </c>
      <c r="I535" s="13" t="s">
        <v>99</v>
      </c>
      <c r="J535" s="13" t="s">
        <v>100</v>
      </c>
      <c r="K535" s="13">
        <v>73072390</v>
      </c>
      <c r="L535" s="13" t="s">
        <v>529</v>
      </c>
      <c r="M535" s="13">
        <v>370</v>
      </c>
      <c r="N535" s="8">
        <v>170</v>
      </c>
      <c r="O535" s="8">
        <v>170</v>
      </c>
      <c r="P535" s="13"/>
      <c r="Q535" s="14">
        <v>2.94</v>
      </c>
      <c r="R535" s="14">
        <f t="shared" si="85"/>
        <v>2.6459999999999999</v>
      </c>
      <c r="S535" s="13"/>
      <c r="T535" s="15"/>
      <c r="U535" s="15" t="s">
        <v>103</v>
      </c>
      <c r="V535" s="523" t="s">
        <v>107</v>
      </c>
      <c r="W535" s="529">
        <v>45597</v>
      </c>
      <c r="X535" s="19"/>
      <c r="Y535" s="100">
        <v>1</v>
      </c>
      <c r="Z535" s="13">
        <v>1</v>
      </c>
      <c r="AA535" s="13" t="s">
        <v>105</v>
      </c>
      <c r="AB535" s="718" t="s">
        <v>725</v>
      </c>
    </row>
    <row r="536" spans="1:28" s="526" customFormat="1" ht="14.4" x14ac:dyDescent="0.25">
      <c r="A536" s="2" t="s">
        <v>433</v>
      </c>
      <c r="B536" s="18">
        <v>690011</v>
      </c>
      <c r="C536" s="3">
        <v>8588005818117</v>
      </c>
      <c r="D536" s="2" t="s">
        <v>793</v>
      </c>
      <c r="E536" s="527">
        <v>45</v>
      </c>
      <c r="F536" s="528">
        <f t="shared" si="86"/>
        <v>54</v>
      </c>
      <c r="G536" s="522" t="s">
        <v>139</v>
      </c>
      <c r="H536" s="522" t="s">
        <v>139</v>
      </c>
      <c r="I536" s="13" t="s">
        <v>99</v>
      </c>
      <c r="J536" s="13" t="s">
        <v>100</v>
      </c>
      <c r="K536" s="13">
        <v>73072390</v>
      </c>
      <c r="L536" s="13" t="s">
        <v>529</v>
      </c>
      <c r="M536" s="13">
        <v>370</v>
      </c>
      <c r="N536" s="8">
        <v>170</v>
      </c>
      <c r="O536" s="8">
        <v>170</v>
      </c>
      <c r="P536" s="13"/>
      <c r="Q536" s="14">
        <v>2.92</v>
      </c>
      <c r="R536" s="14">
        <f t="shared" si="85"/>
        <v>2.6280000000000001</v>
      </c>
      <c r="S536" s="13"/>
      <c r="T536" s="15"/>
      <c r="U536" s="15" t="s">
        <v>103</v>
      </c>
      <c r="V536" s="523" t="s">
        <v>107</v>
      </c>
      <c r="W536" s="529">
        <v>45597</v>
      </c>
      <c r="X536" s="19"/>
      <c r="Y536" s="100">
        <v>1</v>
      </c>
      <c r="Z536" s="13">
        <v>1</v>
      </c>
      <c r="AA536" s="13" t="s">
        <v>105</v>
      </c>
      <c r="AB536" s="718" t="s">
        <v>725</v>
      </c>
    </row>
    <row r="537" spans="1:28" s="526" customFormat="1" ht="14.4" x14ac:dyDescent="0.25">
      <c r="A537" s="2" t="s">
        <v>440</v>
      </c>
      <c r="B537" s="18">
        <v>690015</v>
      </c>
      <c r="C537" s="3">
        <v>8588005818155</v>
      </c>
      <c r="D537" s="2" t="s">
        <v>794</v>
      </c>
      <c r="E537" s="527">
        <v>17</v>
      </c>
      <c r="F537" s="528">
        <f t="shared" si="86"/>
        <v>20.399999999999999</v>
      </c>
      <c r="G537" s="522" t="s">
        <v>139</v>
      </c>
      <c r="H537" s="522" t="s">
        <v>139</v>
      </c>
      <c r="I537" s="13" t="s">
        <v>99</v>
      </c>
      <c r="J537" s="13" t="s">
        <v>100</v>
      </c>
      <c r="K537" s="13">
        <v>73072390</v>
      </c>
      <c r="L537" s="13" t="s">
        <v>529</v>
      </c>
      <c r="M537" s="13">
        <v>100</v>
      </c>
      <c r="N537" s="8">
        <v>150</v>
      </c>
      <c r="O537" s="8">
        <v>150</v>
      </c>
      <c r="P537" s="13"/>
      <c r="Q537" s="14">
        <v>1.19</v>
      </c>
      <c r="R537" s="14">
        <f t="shared" si="85"/>
        <v>1.071</v>
      </c>
      <c r="S537" s="13"/>
      <c r="T537" s="15"/>
      <c r="U537" s="15" t="s">
        <v>530</v>
      </c>
      <c r="V537" s="523" t="s">
        <v>107</v>
      </c>
      <c r="W537" s="529">
        <v>45597</v>
      </c>
      <c r="X537" s="19"/>
      <c r="Y537" s="100">
        <v>1</v>
      </c>
      <c r="Z537" s="13">
        <v>1</v>
      </c>
      <c r="AA537" s="13" t="s">
        <v>105</v>
      </c>
      <c r="AB537" s="718" t="s">
        <v>725</v>
      </c>
    </row>
    <row r="538" spans="1:28" s="526" customFormat="1" ht="15" thickBot="1" x14ac:dyDescent="0.3">
      <c r="A538" s="2" t="s">
        <v>441</v>
      </c>
      <c r="B538" s="18">
        <v>690016</v>
      </c>
      <c r="C538" s="3">
        <v>8588005818162</v>
      </c>
      <c r="D538" s="2" t="s">
        <v>795</v>
      </c>
      <c r="E538" s="530">
        <v>7.3</v>
      </c>
      <c r="F538" s="531">
        <f t="shared" si="86"/>
        <v>8.76</v>
      </c>
      <c r="G538" s="522" t="s">
        <v>139</v>
      </c>
      <c r="H538" s="522" t="s">
        <v>139</v>
      </c>
      <c r="I538" s="13" t="s">
        <v>99</v>
      </c>
      <c r="J538" s="13" t="s">
        <v>100</v>
      </c>
      <c r="K538" s="13">
        <v>73072390</v>
      </c>
      <c r="L538" s="13" t="s">
        <v>529</v>
      </c>
      <c r="M538" s="13">
        <v>50</v>
      </c>
      <c r="N538" s="8">
        <v>180</v>
      </c>
      <c r="O538" s="8">
        <v>150</v>
      </c>
      <c r="P538" s="13"/>
      <c r="Q538" s="14">
        <v>0.1</v>
      </c>
      <c r="R538" s="14">
        <f t="shared" si="85"/>
        <v>9.0000000000000011E-2</v>
      </c>
      <c r="S538" s="13"/>
      <c r="T538" s="15"/>
      <c r="U538" s="15" t="s">
        <v>530</v>
      </c>
      <c r="V538" s="523" t="s">
        <v>107</v>
      </c>
      <c r="W538" s="529">
        <v>45597</v>
      </c>
      <c r="X538" s="19"/>
      <c r="Y538" s="100">
        <v>1</v>
      </c>
      <c r="Z538" s="13">
        <v>1</v>
      </c>
      <c r="AA538" s="13" t="s">
        <v>105</v>
      </c>
      <c r="AB538" s="718" t="s">
        <v>725</v>
      </c>
    </row>
    <row r="539" spans="1:28" s="526" customFormat="1" ht="15" thickBot="1" x14ac:dyDescent="0.3">
      <c r="A539" s="244"/>
      <c r="B539" s="262"/>
      <c r="C539" s="247"/>
      <c r="D539" s="245" t="s">
        <v>495</v>
      </c>
      <c r="E539" s="532"/>
      <c r="F539" s="532"/>
      <c r="G539" s="512"/>
      <c r="H539" s="243"/>
      <c r="I539" s="248"/>
      <c r="J539" s="248"/>
      <c r="K539" s="248"/>
      <c r="L539" s="248"/>
      <c r="M539" s="249"/>
      <c r="N539" s="1172"/>
      <c r="O539" s="1172"/>
      <c r="P539" s="249"/>
      <c r="Q539" s="250"/>
      <c r="R539" s="250"/>
      <c r="S539" s="249"/>
      <c r="T539" s="249"/>
      <c r="U539" s="249"/>
      <c r="V539" s="262"/>
      <c r="W539" s="263"/>
      <c r="X539" s="263"/>
      <c r="Y539" s="249"/>
      <c r="Z539" s="249"/>
      <c r="AA539" s="249"/>
      <c r="AB539" s="735"/>
    </row>
    <row r="540" spans="1:28" s="526" customFormat="1" ht="14.4" x14ac:dyDescent="0.25">
      <c r="A540" s="43" t="s">
        <v>496</v>
      </c>
      <c r="B540" s="1">
        <v>690304</v>
      </c>
      <c r="C540" s="533">
        <v>8588005818766</v>
      </c>
      <c r="D540" s="43" t="s">
        <v>497</v>
      </c>
      <c r="E540" s="520">
        <v>32</v>
      </c>
      <c r="F540" s="521">
        <f t="shared" ref="F540:F550" si="87">E540*1.2</f>
        <v>38.4</v>
      </c>
      <c r="G540" s="422" t="s">
        <v>139</v>
      </c>
      <c r="H540" s="422" t="s">
        <v>139</v>
      </c>
      <c r="I540" s="63" t="s">
        <v>99</v>
      </c>
      <c r="J540" s="63" t="s">
        <v>100</v>
      </c>
      <c r="K540" s="63">
        <v>73072390</v>
      </c>
      <c r="L540" s="63" t="s">
        <v>529</v>
      </c>
      <c r="M540" s="63">
        <v>200</v>
      </c>
      <c r="N540" s="70">
        <v>200</v>
      </c>
      <c r="O540" s="70">
        <v>160</v>
      </c>
      <c r="P540" s="63"/>
      <c r="Q540" s="64"/>
      <c r="R540" s="64"/>
      <c r="S540" s="65"/>
      <c r="T540" s="65"/>
      <c r="U540" s="65"/>
      <c r="V540" s="534" t="s">
        <v>107</v>
      </c>
      <c r="W540" s="524">
        <v>45597</v>
      </c>
      <c r="X540" s="525"/>
      <c r="Y540" s="535">
        <v>1</v>
      </c>
      <c r="Z540" s="63">
        <v>1</v>
      </c>
      <c r="AA540" s="63" t="s">
        <v>105</v>
      </c>
      <c r="AB540" s="737" t="s">
        <v>725</v>
      </c>
    </row>
    <row r="541" spans="1:28" s="526" customFormat="1" ht="14.4" x14ac:dyDescent="0.25">
      <c r="A541" s="2" t="s">
        <v>498</v>
      </c>
      <c r="B541" s="18">
        <v>690305</v>
      </c>
      <c r="C541" s="9">
        <v>8588005818773</v>
      </c>
      <c r="D541" s="2" t="s">
        <v>499</v>
      </c>
      <c r="E541" s="527">
        <v>32</v>
      </c>
      <c r="F541" s="528">
        <f t="shared" si="87"/>
        <v>38.4</v>
      </c>
      <c r="G541" s="522" t="s">
        <v>139</v>
      </c>
      <c r="H541" s="522" t="s">
        <v>139</v>
      </c>
      <c r="I541" s="13" t="s">
        <v>99</v>
      </c>
      <c r="J541" s="13" t="s">
        <v>100</v>
      </c>
      <c r="K541" s="13">
        <v>73072390</v>
      </c>
      <c r="L541" s="13" t="s">
        <v>529</v>
      </c>
      <c r="M541" s="13">
        <v>200</v>
      </c>
      <c r="N541" s="8">
        <v>200</v>
      </c>
      <c r="O541" s="8">
        <v>160</v>
      </c>
      <c r="P541" s="13"/>
      <c r="Q541" s="14"/>
      <c r="R541" s="14"/>
      <c r="S541" s="15"/>
      <c r="T541" s="15"/>
      <c r="U541" s="15"/>
      <c r="V541" s="523" t="s">
        <v>107</v>
      </c>
      <c r="W541" s="529">
        <v>45597</v>
      </c>
      <c r="X541" s="19"/>
      <c r="Y541" s="100">
        <v>1</v>
      </c>
      <c r="Z541" s="13">
        <v>1</v>
      </c>
      <c r="AA541" s="13" t="s">
        <v>105</v>
      </c>
      <c r="AB541" s="718" t="s">
        <v>725</v>
      </c>
    </row>
    <row r="542" spans="1:28" s="526" customFormat="1" ht="14.4" x14ac:dyDescent="0.25">
      <c r="A542" s="2" t="s">
        <v>503</v>
      </c>
      <c r="B542" s="18">
        <v>690401</v>
      </c>
      <c r="C542" s="9">
        <v>8588005818582</v>
      </c>
      <c r="D542" s="2" t="s">
        <v>796</v>
      </c>
      <c r="E542" s="527">
        <v>19.5</v>
      </c>
      <c r="F542" s="528">
        <f t="shared" si="87"/>
        <v>23.4</v>
      </c>
      <c r="G542" s="522" t="s">
        <v>139</v>
      </c>
      <c r="H542" s="522" t="s">
        <v>139</v>
      </c>
      <c r="I542" s="13" t="s">
        <v>99</v>
      </c>
      <c r="J542" s="13" t="s">
        <v>100</v>
      </c>
      <c r="K542" s="13">
        <v>73049000</v>
      </c>
      <c r="L542" s="13" t="s">
        <v>529</v>
      </c>
      <c r="M542" s="13">
        <v>260</v>
      </c>
      <c r="N542" s="8">
        <v>180</v>
      </c>
      <c r="O542" s="8">
        <v>180</v>
      </c>
      <c r="P542" s="13"/>
      <c r="Q542" s="14"/>
      <c r="R542" s="14"/>
      <c r="S542" s="15"/>
      <c r="T542" s="15"/>
      <c r="U542" s="15"/>
      <c r="V542" s="523" t="s">
        <v>107</v>
      </c>
      <c r="W542" s="529">
        <v>45597</v>
      </c>
      <c r="X542" s="19"/>
      <c r="Y542" s="100">
        <v>1</v>
      </c>
      <c r="Z542" s="13">
        <v>1</v>
      </c>
      <c r="AA542" s="13" t="s">
        <v>105</v>
      </c>
      <c r="AB542" s="718" t="s">
        <v>725</v>
      </c>
    </row>
    <row r="543" spans="1:28" s="526" customFormat="1" ht="14.25" customHeight="1" x14ac:dyDescent="0.25">
      <c r="A543" s="2" t="s">
        <v>504</v>
      </c>
      <c r="B543" s="18">
        <v>690402</v>
      </c>
      <c r="C543" s="9" t="s">
        <v>505</v>
      </c>
      <c r="D543" s="2" t="s">
        <v>797</v>
      </c>
      <c r="E543" s="527">
        <v>41</v>
      </c>
      <c r="F543" s="528">
        <f t="shared" si="87"/>
        <v>49.199999999999996</v>
      </c>
      <c r="G543" s="522" t="s">
        <v>139</v>
      </c>
      <c r="H543" s="522" t="s">
        <v>139</v>
      </c>
      <c r="I543" s="13" t="s">
        <v>99</v>
      </c>
      <c r="J543" s="13" t="s">
        <v>100</v>
      </c>
      <c r="K543" s="13">
        <v>73049000</v>
      </c>
      <c r="L543" s="13" t="s">
        <v>529</v>
      </c>
      <c r="M543" s="13">
        <v>520</v>
      </c>
      <c r="N543" s="8">
        <v>180</v>
      </c>
      <c r="O543" s="8">
        <v>180</v>
      </c>
      <c r="P543" s="13"/>
      <c r="Q543" s="14"/>
      <c r="R543" s="14"/>
      <c r="S543" s="15"/>
      <c r="T543" s="15"/>
      <c r="U543" s="15"/>
      <c r="V543" s="523" t="s">
        <v>107</v>
      </c>
      <c r="W543" s="529">
        <v>45597</v>
      </c>
      <c r="X543" s="19"/>
      <c r="Y543" s="100">
        <v>1</v>
      </c>
      <c r="Z543" s="13">
        <v>1</v>
      </c>
      <c r="AA543" s="13" t="s">
        <v>105</v>
      </c>
      <c r="AB543" s="718" t="s">
        <v>725</v>
      </c>
    </row>
    <row r="544" spans="1:28" s="526" customFormat="1" ht="15.75" customHeight="1" x14ac:dyDescent="0.25">
      <c r="A544" s="2" t="s">
        <v>506</v>
      </c>
      <c r="B544" s="18">
        <v>690403</v>
      </c>
      <c r="C544" s="9" t="s">
        <v>507</v>
      </c>
      <c r="D544" s="2" t="s">
        <v>798</v>
      </c>
      <c r="E544" s="527">
        <v>82</v>
      </c>
      <c r="F544" s="528">
        <f t="shared" si="87"/>
        <v>98.399999999999991</v>
      </c>
      <c r="G544" s="522" t="s">
        <v>139</v>
      </c>
      <c r="H544" s="522" t="s">
        <v>139</v>
      </c>
      <c r="I544" s="13" t="s">
        <v>99</v>
      </c>
      <c r="J544" s="13" t="s">
        <v>100</v>
      </c>
      <c r="K544" s="13">
        <v>73049000</v>
      </c>
      <c r="L544" s="13" t="s">
        <v>529</v>
      </c>
      <c r="M544" s="13">
        <v>1020</v>
      </c>
      <c r="N544" s="8">
        <v>180</v>
      </c>
      <c r="O544" s="8">
        <v>180</v>
      </c>
      <c r="P544" s="13"/>
      <c r="Q544" s="14"/>
      <c r="R544" s="14"/>
      <c r="S544" s="15"/>
      <c r="T544" s="15"/>
      <c r="U544" s="15"/>
      <c r="V544" s="523" t="s">
        <v>107</v>
      </c>
      <c r="W544" s="529">
        <v>45597</v>
      </c>
      <c r="X544" s="19"/>
      <c r="Y544" s="100">
        <v>1</v>
      </c>
      <c r="Z544" s="13">
        <v>1</v>
      </c>
      <c r="AA544" s="13" t="s">
        <v>105</v>
      </c>
      <c r="AB544" s="718" t="s">
        <v>725</v>
      </c>
    </row>
    <row r="545" spans="1:28" s="526" customFormat="1" ht="14.4" x14ac:dyDescent="0.25">
      <c r="A545" s="2" t="s">
        <v>508</v>
      </c>
      <c r="B545" s="18">
        <v>690404</v>
      </c>
      <c r="C545" s="9">
        <v>8588005818643</v>
      </c>
      <c r="D545" s="2" t="s">
        <v>799</v>
      </c>
      <c r="E545" s="527">
        <v>35</v>
      </c>
      <c r="F545" s="528">
        <f t="shared" si="87"/>
        <v>42</v>
      </c>
      <c r="G545" s="522" t="s">
        <v>139</v>
      </c>
      <c r="H545" s="522" t="s">
        <v>139</v>
      </c>
      <c r="I545" s="13" t="s">
        <v>99</v>
      </c>
      <c r="J545" s="13" t="s">
        <v>100</v>
      </c>
      <c r="K545" s="13">
        <v>73049000</v>
      </c>
      <c r="L545" s="13" t="s">
        <v>529</v>
      </c>
      <c r="M545" s="13">
        <v>260</v>
      </c>
      <c r="N545" s="8">
        <v>200</v>
      </c>
      <c r="O545" s="8">
        <v>200</v>
      </c>
      <c r="P545" s="13"/>
      <c r="Q545" s="14"/>
      <c r="R545" s="14"/>
      <c r="S545" s="15"/>
      <c r="T545" s="15"/>
      <c r="U545" s="15"/>
      <c r="V545" s="523" t="s">
        <v>107</v>
      </c>
      <c r="W545" s="529">
        <v>45597</v>
      </c>
      <c r="X545" s="19"/>
      <c r="Y545" s="100">
        <v>1</v>
      </c>
      <c r="Z545" s="13">
        <v>1</v>
      </c>
      <c r="AA545" s="13" t="s">
        <v>105</v>
      </c>
      <c r="AB545" s="718" t="s">
        <v>725</v>
      </c>
    </row>
    <row r="546" spans="1:28" s="526" customFormat="1" ht="14.4" x14ac:dyDescent="0.25">
      <c r="A546" s="2" t="s">
        <v>513</v>
      </c>
      <c r="B546" s="18">
        <v>690408</v>
      </c>
      <c r="C546" s="9">
        <v>8588005818667</v>
      </c>
      <c r="D546" s="2" t="s">
        <v>800</v>
      </c>
      <c r="E546" s="527">
        <v>34</v>
      </c>
      <c r="F546" s="528">
        <f t="shared" si="87"/>
        <v>40.799999999999997</v>
      </c>
      <c r="G546" s="522" t="s">
        <v>139</v>
      </c>
      <c r="H546" s="522" t="s">
        <v>139</v>
      </c>
      <c r="I546" s="13" t="s">
        <v>99</v>
      </c>
      <c r="J546" s="13" t="s">
        <v>100</v>
      </c>
      <c r="K546" s="13">
        <v>73072390</v>
      </c>
      <c r="L546" s="13" t="s">
        <v>529</v>
      </c>
      <c r="M546" s="13">
        <v>300</v>
      </c>
      <c r="N546" s="8">
        <v>170</v>
      </c>
      <c r="O546" s="8">
        <v>300</v>
      </c>
      <c r="P546" s="13"/>
      <c r="Q546" s="14"/>
      <c r="R546" s="14"/>
      <c r="S546" s="15"/>
      <c r="T546" s="15"/>
      <c r="U546" s="15"/>
      <c r="V546" s="523" t="s">
        <v>107</v>
      </c>
      <c r="W546" s="529">
        <v>45597</v>
      </c>
      <c r="X546" s="19"/>
      <c r="Y546" s="100">
        <v>1</v>
      </c>
      <c r="Z546" s="13">
        <v>1</v>
      </c>
      <c r="AA546" s="13" t="s">
        <v>105</v>
      </c>
      <c r="AB546" s="718" t="s">
        <v>725</v>
      </c>
    </row>
    <row r="547" spans="1:28" s="526" customFormat="1" ht="14.4" x14ac:dyDescent="0.25">
      <c r="A547" s="2" t="s">
        <v>514</v>
      </c>
      <c r="B547" s="18">
        <v>690409</v>
      </c>
      <c r="C547" s="9">
        <v>8588005818704</v>
      </c>
      <c r="D547" s="2" t="s">
        <v>801</v>
      </c>
      <c r="E547" s="527">
        <v>60</v>
      </c>
      <c r="F547" s="528">
        <f t="shared" si="87"/>
        <v>72</v>
      </c>
      <c r="G547" s="522" t="s">
        <v>139</v>
      </c>
      <c r="H547" s="522" t="s">
        <v>139</v>
      </c>
      <c r="I547" s="13" t="s">
        <v>99</v>
      </c>
      <c r="J547" s="13" t="s">
        <v>100</v>
      </c>
      <c r="K547" s="13">
        <v>73072390</v>
      </c>
      <c r="L547" s="13" t="s">
        <v>529</v>
      </c>
      <c r="M547" s="13">
        <v>380</v>
      </c>
      <c r="N547" s="8">
        <v>170</v>
      </c>
      <c r="O547" s="8">
        <v>200</v>
      </c>
      <c r="P547" s="13"/>
      <c r="Q547" s="14"/>
      <c r="R547" s="14"/>
      <c r="S547" s="15"/>
      <c r="T547" s="15"/>
      <c r="U547" s="15"/>
      <c r="V547" s="523" t="s">
        <v>107</v>
      </c>
      <c r="W547" s="529">
        <v>45597</v>
      </c>
      <c r="X547" s="19"/>
      <c r="Y547" s="100">
        <v>1</v>
      </c>
      <c r="Z547" s="13">
        <v>1</v>
      </c>
      <c r="AA547" s="13" t="s">
        <v>105</v>
      </c>
      <c r="AB547" s="718" t="s">
        <v>725</v>
      </c>
    </row>
    <row r="548" spans="1:28" s="526" customFormat="1" ht="14.4" x14ac:dyDescent="0.25">
      <c r="A548" s="2" t="s">
        <v>515</v>
      </c>
      <c r="B548" s="18">
        <v>690411</v>
      </c>
      <c r="C548" s="9">
        <v>8588005818674</v>
      </c>
      <c r="D548" s="2" t="s">
        <v>802</v>
      </c>
      <c r="E548" s="527">
        <v>45</v>
      </c>
      <c r="F548" s="528">
        <f t="shared" si="87"/>
        <v>54</v>
      </c>
      <c r="G548" s="522" t="s">
        <v>139</v>
      </c>
      <c r="H548" s="522" t="s">
        <v>139</v>
      </c>
      <c r="I548" s="13" t="s">
        <v>99</v>
      </c>
      <c r="J548" s="13" t="s">
        <v>100</v>
      </c>
      <c r="K548" s="13">
        <v>73072390</v>
      </c>
      <c r="L548" s="13" t="s">
        <v>529</v>
      </c>
      <c r="M548" s="13">
        <v>300</v>
      </c>
      <c r="N548" s="8">
        <v>180</v>
      </c>
      <c r="O548" s="8">
        <v>300</v>
      </c>
      <c r="P548" s="13"/>
      <c r="Q548" s="14"/>
      <c r="R548" s="14"/>
      <c r="S548" s="15"/>
      <c r="T548" s="15"/>
      <c r="U548" s="15"/>
      <c r="V548" s="523" t="s">
        <v>107</v>
      </c>
      <c r="W548" s="529">
        <v>45597</v>
      </c>
      <c r="X548" s="19"/>
      <c r="Y548" s="100">
        <v>1</v>
      </c>
      <c r="Z548" s="13">
        <v>1</v>
      </c>
      <c r="AA548" s="13" t="s">
        <v>105</v>
      </c>
      <c r="AB548" s="718" t="s">
        <v>725</v>
      </c>
    </row>
    <row r="549" spans="1:28" s="526" customFormat="1" ht="14.4" x14ac:dyDescent="0.25">
      <c r="A549" s="2" t="s">
        <v>520</v>
      </c>
      <c r="B549" s="18">
        <v>690415</v>
      </c>
      <c r="C549" s="9">
        <v>8588005818735</v>
      </c>
      <c r="D549" s="2" t="s">
        <v>803</v>
      </c>
      <c r="E549" s="527">
        <v>18</v>
      </c>
      <c r="F549" s="528">
        <f t="shared" si="87"/>
        <v>21.599999999999998</v>
      </c>
      <c r="G549" s="522" t="s">
        <v>139</v>
      </c>
      <c r="H549" s="522" t="s">
        <v>139</v>
      </c>
      <c r="I549" s="13" t="s">
        <v>99</v>
      </c>
      <c r="J549" s="13" t="s">
        <v>100</v>
      </c>
      <c r="K549" s="13">
        <v>73072390</v>
      </c>
      <c r="L549" s="13" t="s">
        <v>529</v>
      </c>
      <c r="M549" s="13">
        <v>100</v>
      </c>
      <c r="N549" s="8">
        <v>160</v>
      </c>
      <c r="O549" s="8">
        <v>160</v>
      </c>
      <c r="P549" s="13"/>
      <c r="Q549" s="14"/>
      <c r="R549" s="14"/>
      <c r="S549" s="15"/>
      <c r="T549" s="15"/>
      <c r="U549" s="15"/>
      <c r="V549" s="523" t="s">
        <v>107</v>
      </c>
      <c r="W549" s="529">
        <v>45597</v>
      </c>
      <c r="X549" s="19"/>
      <c r="Y549" s="100">
        <v>1</v>
      </c>
      <c r="Z549" s="13">
        <v>1</v>
      </c>
      <c r="AA549" s="13" t="s">
        <v>105</v>
      </c>
      <c r="AB549" s="718" t="s">
        <v>725</v>
      </c>
    </row>
    <row r="550" spans="1:28" s="526" customFormat="1" ht="15" thickBot="1" x14ac:dyDescent="0.3">
      <c r="A550" s="35" t="s">
        <v>521</v>
      </c>
      <c r="B550" s="75">
        <v>690416</v>
      </c>
      <c r="C550" s="536">
        <v>8588005818742</v>
      </c>
      <c r="D550" s="35" t="s">
        <v>522</v>
      </c>
      <c r="E550" s="530">
        <v>7.4</v>
      </c>
      <c r="F550" s="531">
        <f t="shared" si="87"/>
        <v>8.8800000000000008</v>
      </c>
      <c r="G550" s="537" t="s">
        <v>139</v>
      </c>
      <c r="H550" s="537" t="s">
        <v>139</v>
      </c>
      <c r="I550" s="36" t="s">
        <v>99</v>
      </c>
      <c r="J550" s="36" t="s">
        <v>100</v>
      </c>
      <c r="K550" s="36">
        <v>73072390</v>
      </c>
      <c r="L550" s="36" t="s">
        <v>529</v>
      </c>
      <c r="M550" s="36">
        <v>50</v>
      </c>
      <c r="N550" s="72">
        <v>190</v>
      </c>
      <c r="O550" s="72">
        <v>160</v>
      </c>
      <c r="P550" s="36"/>
      <c r="Q550" s="71"/>
      <c r="R550" s="71"/>
      <c r="S550" s="73"/>
      <c r="T550" s="73"/>
      <c r="U550" s="73"/>
      <c r="V550" s="538" t="s">
        <v>107</v>
      </c>
      <c r="W550" s="539">
        <v>45597</v>
      </c>
      <c r="X550" s="540"/>
      <c r="Y550" s="541">
        <v>1</v>
      </c>
      <c r="Z550" s="36">
        <v>1</v>
      </c>
      <c r="AA550" s="36" t="s">
        <v>105</v>
      </c>
      <c r="AB550" s="738" t="s">
        <v>725</v>
      </c>
    </row>
    <row r="551" spans="1:28" s="526" customFormat="1" ht="15" thickBot="1" x14ac:dyDescent="0.3">
      <c r="A551" s="244"/>
      <c r="B551" s="262"/>
      <c r="C551" s="247"/>
      <c r="D551" s="245" t="s">
        <v>444</v>
      </c>
      <c r="E551" s="532"/>
      <c r="F551" s="532"/>
      <c r="G551" s="512"/>
      <c r="H551" s="243"/>
      <c r="I551" s="248"/>
      <c r="J551" s="248"/>
      <c r="K551" s="248"/>
      <c r="L551" s="248"/>
      <c r="M551" s="249"/>
      <c r="N551" s="1172"/>
      <c r="O551" s="1172"/>
      <c r="P551" s="249"/>
      <c r="Q551" s="250"/>
      <c r="R551" s="250"/>
      <c r="S551" s="249"/>
      <c r="T551" s="249"/>
      <c r="U551" s="249"/>
      <c r="V551" s="262"/>
      <c r="W551" s="264"/>
      <c r="X551" s="264"/>
      <c r="Y551" s="249"/>
      <c r="Z551" s="249"/>
      <c r="AA551" s="249"/>
      <c r="AB551" s="735"/>
    </row>
    <row r="552" spans="1:28" s="526" customFormat="1" ht="14.4" x14ac:dyDescent="0.25">
      <c r="A552" s="2" t="s">
        <v>445</v>
      </c>
      <c r="B552" s="18">
        <v>690101</v>
      </c>
      <c r="C552" s="3">
        <v>8588005818209</v>
      </c>
      <c r="D552" s="2" t="s">
        <v>804</v>
      </c>
      <c r="E552" s="520">
        <v>22</v>
      </c>
      <c r="F552" s="521">
        <f t="shared" si="86"/>
        <v>26.4</v>
      </c>
      <c r="G552" s="522" t="s">
        <v>139</v>
      </c>
      <c r="H552" s="522" t="s">
        <v>139</v>
      </c>
      <c r="I552" s="13" t="s">
        <v>99</v>
      </c>
      <c r="J552" s="13" t="s">
        <v>100</v>
      </c>
      <c r="K552" s="13">
        <v>73049000</v>
      </c>
      <c r="L552" s="13" t="s">
        <v>529</v>
      </c>
      <c r="M552" s="13">
        <v>270</v>
      </c>
      <c r="N552" s="8">
        <v>190</v>
      </c>
      <c r="O552" s="8">
        <v>190</v>
      </c>
      <c r="P552" s="13"/>
      <c r="Q552" s="14">
        <v>2.2799999999999998</v>
      </c>
      <c r="R552" s="14">
        <f t="shared" ref="R552:R560" si="88">Q552*0.9</f>
        <v>2.052</v>
      </c>
      <c r="S552" s="13"/>
      <c r="T552" s="15"/>
      <c r="U552" s="15" t="s">
        <v>103</v>
      </c>
      <c r="V552" s="18" t="s">
        <v>107</v>
      </c>
      <c r="W552" s="524">
        <v>45597</v>
      </c>
      <c r="X552" s="525"/>
      <c r="Y552" s="13">
        <v>1</v>
      </c>
      <c r="Z552" s="13">
        <v>1</v>
      </c>
      <c r="AA552" s="13" t="s">
        <v>105</v>
      </c>
      <c r="AB552" s="718" t="s">
        <v>725</v>
      </c>
    </row>
    <row r="553" spans="1:28" s="526" customFormat="1" ht="14.4" x14ac:dyDescent="0.25">
      <c r="A553" s="2" t="s">
        <v>446</v>
      </c>
      <c r="B553" s="18">
        <v>690102</v>
      </c>
      <c r="C553" s="3">
        <v>8588005818193</v>
      </c>
      <c r="D553" s="2" t="s">
        <v>805</v>
      </c>
      <c r="E553" s="527">
        <v>46</v>
      </c>
      <c r="F553" s="528">
        <f t="shared" si="86"/>
        <v>55.199999999999996</v>
      </c>
      <c r="G553" s="522" t="s">
        <v>139</v>
      </c>
      <c r="H553" s="522" t="s">
        <v>139</v>
      </c>
      <c r="I553" s="13" t="s">
        <v>99</v>
      </c>
      <c r="J553" s="13" t="s">
        <v>100</v>
      </c>
      <c r="K553" s="13">
        <v>73049000</v>
      </c>
      <c r="L553" s="13" t="s">
        <v>529</v>
      </c>
      <c r="M553" s="13">
        <v>520</v>
      </c>
      <c r="N553" s="8">
        <v>190</v>
      </c>
      <c r="O553" s="8">
        <v>190</v>
      </c>
      <c r="P553" s="13"/>
      <c r="Q553" s="14">
        <v>4.57</v>
      </c>
      <c r="R553" s="14">
        <f t="shared" si="88"/>
        <v>4.1130000000000004</v>
      </c>
      <c r="S553" s="13"/>
      <c r="T553" s="15"/>
      <c r="U553" s="15" t="s">
        <v>103</v>
      </c>
      <c r="V553" s="18" t="s">
        <v>107</v>
      </c>
      <c r="W553" s="529">
        <v>45597</v>
      </c>
      <c r="X553" s="19"/>
      <c r="Y553" s="13">
        <v>1</v>
      </c>
      <c r="Z553" s="13">
        <v>1</v>
      </c>
      <c r="AA553" s="13" t="s">
        <v>105</v>
      </c>
      <c r="AB553" s="718" t="s">
        <v>725</v>
      </c>
    </row>
    <row r="554" spans="1:28" s="526" customFormat="1" ht="14.4" x14ac:dyDescent="0.25">
      <c r="A554" s="2" t="s">
        <v>447</v>
      </c>
      <c r="B554" s="18">
        <v>690103</v>
      </c>
      <c r="C554" s="3">
        <v>8588005818186</v>
      </c>
      <c r="D554" s="2" t="s">
        <v>806</v>
      </c>
      <c r="E554" s="527">
        <v>92</v>
      </c>
      <c r="F554" s="528">
        <f t="shared" si="86"/>
        <v>110.39999999999999</v>
      </c>
      <c r="G554" s="522" t="s">
        <v>139</v>
      </c>
      <c r="H554" s="522" t="s">
        <v>139</v>
      </c>
      <c r="I554" s="13" t="s">
        <v>99</v>
      </c>
      <c r="J554" s="13" t="s">
        <v>100</v>
      </c>
      <c r="K554" s="13">
        <v>73049000</v>
      </c>
      <c r="L554" s="13" t="s">
        <v>529</v>
      </c>
      <c r="M554" s="13">
        <v>1020</v>
      </c>
      <c r="N554" s="8">
        <v>190</v>
      </c>
      <c r="O554" s="8">
        <v>190</v>
      </c>
      <c r="P554" s="13"/>
      <c r="Q554" s="14">
        <v>9.15</v>
      </c>
      <c r="R554" s="14">
        <f t="shared" si="88"/>
        <v>8.2350000000000012</v>
      </c>
      <c r="S554" s="13"/>
      <c r="T554" s="15"/>
      <c r="U554" s="15" t="s">
        <v>103</v>
      </c>
      <c r="V554" s="18" t="s">
        <v>107</v>
      </c>
      <c r="W554" s="529">
        <v>45597</v>
      </c>
      <c r="X554" s="19"/>
      <c r="Y554" s="13">
        <v>1</v>
      </c>
      <c r="Z554" s="13">
        <v>1</v>
      </c>
      <c r="AA554" s="13" t="s">
        <v>105</v>
      </c>
      <c r="AB554" s="718" t="s">
        <v>725</v>
      </c>
    </row>
    <row r="555" spans="1:28" s="526" customFormat="1" ht="14.4" x14ac:dyDescent="0.25">
      <c r="A555" s="2" t="s">
        <v>448</v>
      </c>
      <c r="B555" s="18">
        <v>690104</v>
      </c>
      <c r="C555" s="3">
        <v>8588005818230</v>
      </c>
      <c r="D555" s="2" t="s">
        <v>807</v>
      </c>
      <c r="E555" s="527">
        <v>40</v>
      </c>
      <c r="F555" s="528">
        <f t="shared" si="86"/>
        <v>48</v>
      </c>
      <c r="G555" s="522" t="s">
        <v>139</v>
      </c>
      <c r="H555" s="522" t="s">
        <v>139</v>
      </c>
      <c r="I555" s="13" t="s">
        <v>99</v>
      </c>
      <c r="J555" s="13" t="s">
        <v>100</v>
      </c>
      <c r="K555" s="13">
        <v>73049000</v>
      </c>
      <c r="L555" s="13" t="s">
        <v>529</v>
      </c>
      <c r="M555" s="13">
        <v>270</v>
      </c>
      <c r="N555" s="8">
        <v>200</v>
      </c>
      <c r="O555" s="8">
        <v>200</v>
      </c>
      <c r="P555" s="13"/>
      <c r="Q555" s="14">
        <v>2.41</v>
      </c>
      <c r="R555" s="14">
        <f t="shared" si="88"/>
        <v>2.169</v>
      </c>
      <c r="S555" s="13"/>
      <c r="T555" s="15"/>
      <c r="U555" s="15" t="s">
        <v>103</v>
      </c>
      <c r="V555" s="18" t="s">
        <v>107</v>
      </c>
      <c r="W555" s="529">
        <v>45597</v>
      </c>
      <c r="X555" s="19"/>
      <c r="Y555" s="13">
        <v>1</v>
      </c>
      <c r="Z555" s="13">
        <v>1</v>
      </c>
      <c r="AA555" s="13" t="s">
        <v>105</v>
      </c>
      <c r="AB555" s="718" t="s">
        <v>725</v>
      </c>
    </row>
    <row r="556" spans="1:28" s="526" customFormat="1" ht="14.4" x14ac:dyDescent="0.25">
      <c r="A556" s="2" t="s">
        <v>451</v>
      </c>
      <c r="B556" s="18">
        <v>690108</v>
      </c>
      <c r="C556" s="3">
        <v>8588005818254</v>
      </c>
      <c r="D556" s="2" t="s">
        <v>808</v>
      </c>
      <c r="E556" s="527">
        <v>36</v>
      </c>
      <c r="F556" s="528">
        <f t="shared" si="86"/>
        <v>43.199999999999996</v>
      </c>
      <c r="G556" s="522" t="s">
        <v>139</v>
      </c>
      <c r="H556" s="522" t="s">
        <v>139</v>
      </c>
      <c r="I556" s="13" t="s">
        <v>99</v>
      </c>
      <c r="J556" s="13" t="s">
        <v>100</v>
      </c>
      <c r="K556" s="13">
        <v>73072390</v>
      </c>
      <c r="L556" s="13" t="s">
        <v>529</v>
      </c>
      <c r="M556" s="13">
        <v>420</v>
      </c>
      <c r="N556" s="8">
        <v>200</v>
      </c>
      <c r="O556" s="8">
        <v>300</v>
      </c>
      <c r="P556" s="13"/>
      <c r="Q556" s="14">
        <v>2.2999999999999998</v>
      </c>
      <c r="R556" s="14">
        <f t="shared" si="88"/>
        <v>2.0699999999999998</v>
      </c>
      <c r="S556" s="13"/>
      <c r="T556" s="15"/>
      <c r="U556" s="15" t="s">
        <v>103</v>
      </c>
      <c r="V556" s="18" t="s">
        <v>107</v>
      </c>
      <c r="W556" s="529">
        <v>45597</v>
      </c>
      <c r="X556" s="19"/>
      <c r="Y556" s="13">
        <v>1</v>
      </c>
      <c r="Z556" s="13">
        <v>1</v>
      </c>
      <c r="AA556" s="13" t="s">
        <v>105</v>
      </c>
      <c r="AB556" s="718" t="s">
        <v>725</v>
      </c>
    </row>
    <row r="557" spans="1:28" s="526" customFormat="1" ht="14.4" x14ac:dyDescent="0.25">
      <c r="A557" s="2" t="s">
        <v>452</v>
      </c>
      <c r="B557" s="18">
        <v>690109</v>
      </c>
      <c r="C557" s="3">
        <v>8588005818261</v>
      </c>
      <c r="D557" s="2" t="s">
        <v>809</v>
      </c>
      <c r="E557" s="527">
        <v>65</v>
      </c>
      <c r="F557" s="528">
        <f t="shared" si="86"/>
        <v>78</v>
      </c>
      <c r="G557" s="522" t="s">
        <v>139</v>
      </c>
      <c r="H557" s="522" t="s">
        <v>139</v>
      </c>
      <c r="I557" s="13" t="s">
        <v>99</v>
      </c>
      <c r="J557" s="13" t="s">
        <v>100</v>
      </c>
      <c r="K557" s="13">
        <v>73072390</v>
      </c>
      <c r="L557" s="13" t="s">
        <v>529</v>
      </c>
      <c r="M557" s="13">
        <v>400</v>
      </c>
      <c r="N557" s="8">
        <v>200</v>
      </c>
      <c r="O557" s="8">
        <v>200</v>
      </c>
      <c r="P557" s="13"/>
      <c r="Q557" s="14">
        <v>3.6</v>
      </c>
      <c r="R557" s="14">
        <f t="shared" si="88"/>
        <v>3.24</v>
      </c>
      <c r="S557" s="13"/>
      <c r="T557" s="15"/>
      <c r="U557" s="15" t="s">
        <v>103</v>
      </c>
      <c r="V557" s="18" t="s">
        <v>107</v>
      </c>
      <c r="W557" s="529">
        <v>45597</v>
      </c>
      <c r="X557" s="19"/>
      <c r="Y557" s="13">
        <v>1</v>
      </c>
      <c r="Z557" s="13">
        <v>1</v>
      </c>
      <c r="AA557" s="13" t="s">
        <v>105</v>
      </c>
      <c r="AB557" s="718" t="s">
        <v>725</v>
      </c>
    </row>
    <row r="558" spans="1:28" s="526" customFormat="1" ht="14.4" x14ac:dyDescent="0.25">
      <c r="A558" s="2" t="s">
        <v>455</v>
      </c>
      <c r="B558" s="18">
        <v>690111</v>
      </c>
      <c r="C558" s="3">
        <v>8588005818285</v>
      </c>
      <c r="D558" s="2" t="s">
        <v>810</v>
      </c>
      <c r="E558" s="527">
        <v>50</v>
      </c>
      <c r="F558" s="528">
        <f t="shared" si="86"/>
        <v>60</v>
      </c>
      <c r="G558" s="522" t="s">
        <v>139</v>
      </c>
      <c r="H558" s="522" t="s">
        <v>139</v>
      </c>
      <c r="I558" s="13" t="s">
        <v>99</v>
      </c>
      <c r="J558" s="13" t="s">
        <v>100</v>
      </c>
      <c r="K558" s="13">
        <v>73072390</v>
      </c>
      <c r="L558" s="13" t="s">
        <v>529</v>
      </c>
      <c r="M558" s="13">
        <v>420</v>
      </c>
      <c r="N558" s="8">
        <v>200</v>
      </c>
      <c r="O558" s="8">
        <v>200</v>
      </c>
      <c r="P558" s="13"/>
      <c r="Q558" s="14">
        <v>3.45</v>
      </c>
      <c r="R558" s="14">
        <f t="shared" si="88"/>
        <v>3.1050000000000004</v>
      </c>
      <c r="S558" s="13"/>
      <c r="T558" s="15"/>
      <c r="U558" s="15" t="s">
        <v>103</v>
      </c>
      <c r="V558" s="18" t="s">
        <v>107</v>
      </c>
      <c r="W558" s="529">
        <v>45597</v>
      </c>
      <c r="X558" s="19"/>
      <c r="Y558" s="13">
        <v>1</v>
      </c>
      <c r="Z558" s="13">
        <v>1</v>
      </c>
      <c r="AA558" s="13" t="s">
        <v>105</v>
      </c>
      <c r="AB558" s="718" t="s">
        <v>725</v>
      </c>
    </row>
    <row r="559" spans="1:28" s="526" customFormat="1" ht="14.4" x14ac:dyDescent="0.25">
      <c r="A559" s="2" t="s">
        <v>462</v>
      </c>
      <c r="B559" s="18">
        <v>690115</v>
      </c>
      <c r="C559" s="3">
        <v>8588005818322</v>
      </c>
      <c r="D559" s="2" t="s">
        <v>811</v>
      </c>
      <c r="E559" s="527">
        <v>25</v>
      </c>
      <c r="F559" s="528">
        <f t="shared" si="86"/>
        <v>30</v>
      </c>
      <c r="G559" s="522" t="s">
        <v>139</v>
      </c>
      <c r="H559" s="522" t="s">
        <v>139</v>
      </c>
      <c r="I559" s="13" t="s">
        <v>99</v>
      </c>
      <c r="J559" s="13" t="s">
        <v>100</v>
      </c>
      <c r="K559" s="13">
        <v>73072390</v>
      </c>
      <c r="L559" s="13" t="s">
        <v>529</v>
      </c>
      <c r="M559" s="13">
        <v>100</v>
      </c>
      <c r="N559" s="8">
        <v>180</v>
      </c>
      <c r="O559" s="8">
        <v>180</v>
      </c>
      <c r="P559" s="13"/>
      <c r="Q559" s="14">
        <v>1.42</v>
      </c>
      <c r="R559" s="14">
        <f t="shared" si="88"/>
        <v>1.278</v>
      </c>
      <c r="S559" s="13"/>
      <c r="T559" s="15"/>
      <c r="U559" s="15" t="s">
        <v>530</v>
      </c>
      <c r="V559" s="18" t="s">
        <v>107</v>
      </c>
      <c r="W559" s="529">
        <v>45597</v>
      </c>
      <c r="X559" s="19"/>
      <c r="Y559" s="13">
        <v>1</v>
      </c>
      <c r="Z559" s="13">
        <v>1</v>
      </c>
      <c r="AA559" s="13" t="s">
        <v>105</v>
      </c>
      <c r="AB559" s="718" t="s">
        <v>725</v>
      </c>
    </row>
    <row r="560" spans="1:28" s="526" customFormat="1" ht="15" thickBot="1" x14ac:dyDescent="0.3">
      <c r="A560" s="2" t="s">
        <v>463</v>
      </c>
      <c r="B560" s="18">
        <v>690116</v>
      </c>
      <c r="C560" s="3">
        <v>8588005818339</v>
      </c>
      <c r="D560" s="2" t="s">
        <v>464</v>
      </c>
      <c r="E560" s="530">
        <v>9</v>
      </c>
      <c r="F560" s="528">
        <f t="shared" si="86"/>
        <v>10.799999999999999</v>
      </c>
      <c r="G560" s="522" t="s">
        <v>139</v>
      </c>
      <c r="H560" s="522" t="s">
        <v>139</v>
      </c>
      <c r="I560" s="13" t="s">
        <v>99</v>
      </c>
      <c r="J560" s="13" t="s">
        <v>100</v>
      </c>
      <c r="K560" s="13">
        <v>73072390</v>
      </c>
      <c r="L560" s="13" t="s">
        <v>529</v>
      </c>
      <c r="M560" s="13">
        <v>50</v>
      </c>
      <c r="N560" s="8">
        <v>210</v>
      </c>
      <c r="O560" s="8">
        <v>180</v>
      </c>
      <c r="P560" s="13"/>
      <c r="Q560" s="14">
        <v>0.2</v>
      </c>
      <c r="R560" s="14">
        <f t="shared" si="88"/>
        <v>0.18000000000000002</v>
      </c>
      <c r="S560" s="13"/>
      <c r="T560" s="15"/>
      <c r="U560" s="15" t="s">
        <v>530</v>
      </c>
      <c r="V560" s="18" t="s">
        <v>107</v>
      </c>
      <c r="W560" s="529">
        <v>45597</v>
      </c>
      <c r="X560" s="19"/>
      <c r="Y560" s="13">
        <v>1</v>
      </c>
      <c r="Z560" s="13">
        <v>1</v>
      </c>
      <c r="AA560" s="13" t="s">
        <v>105</v>
      </c>
      <c r="AB560" s="718" t="s">
        <v>725</v>
      </c>
    </row>
    <row r="561" spans="1:28" s="526" customFormat="1" ht="15" thickBot="1" x14ac:dyDescent="0.3">
      <c r="A561" s="244"/>
      <c r="B561" s="262"/>
      <c r="C561" s="247"/>
      <c r="D561" s="245" t="s">
        <v>467</v>
      </c>
      <c r="E561" s="532"/>
      <c r="F561" s="532"/>
      <c r="G561" s="512"/>
      <c r="H561" s="243"/>
      <c r="I561" s="248"/>
      <c r="J561" s="248"/>
      <c r="K561" s="248"/>
      <c r="L561" s="248"/>
      <c r="M561" s="249"/>
      <c r="N561" s="1172"/>
      <c r="O561" s="1172"/>
      <c r="P561" s="249"/>
      <c r="Q561" s="250"/>
      <c r="R561" s="250"/>
      <c r="S561" s="249"/>
      <c r="T561" s="249"/>
      <c r="U561" s="249"/>
      <c r="V561" s="262"/>
      <c r="W561" s="246"/>
      <c r="X561" s="246"/>
      <c r="Y561" s="249"/>
      <c r="Z561" s="249"/>
      <c r="AA561" s="249"/>
      <c r="AB561" s="735"/>
    </row>
    <row r="562" spans="1:28" s="107" customFormat="1" x14ac:dyDescent="0.25">
      <c r="A562" s="2" t="s">
        <v>468</v>
      </c>
      <c r="B562" s="17">
        <v>690201</v>
      </c>
      <c r="C562" s="3">
        <v>8588005818377</v>
      </c>
      <c r="D562" s="85" t="s">
        <v>812</v>
      </c>
      <c r="E562" s="375">
        <v>39</v>
      </c>
      <c r="F562" s="280">
        <f>E562*1.2</f>
        <v>46.8</v>
      </c>
      <c r="G562" s="522" t="s">
        <v>139</v>
      </c>
      <c r="H562" s="522" t="s">
        <v>139</v>
      </c>
      <c r="I562" s="13" t="s">
        <v>99</v>
      </c>
      <c r="J562" s="13" t="s">
        <v>100</v>
      </c>
      <c r="K562" s="13">
        <v>73049000</v>
      </c>
      <c r="L562" s="13" t="s">
        <v>529</v>
      </c>
      <c r="M562" s="13">
        <v>270</v>
      </c>
      <c r="N562" s="8">
        <v>200</v>
      </c>
      <c r="O562" s="8">
        <v>200</v>
      </c>
      <c r="P562" s="13"/>
      <c r="Q562" s="14">
        <v>2.5</v>
      </c>
      <c r="R562" s="14">
        <f>Q562*0.9</f>
        <v>2.25</v>
      </c>
      <c r="S562" s="8"/>
      <c r="T562" s="15"/>
      <c r="U562" s="15" t="s">
        <v>103</v>
      </c>
      <c r="V562" s="18" t="s">
        <v>107</v>
      </c>
      <c r="W562" s="524">
        <v>45597</v>
      </c>
      <c r="X562" s="525"/>
      <c r="Y562" s="13">
        <v>1</v>
      </c>
      <c r="Z562" s="13">
        <v>1</v>
      </c>
      <c r="AA562" s="13" t="s">
        <v>105</v>
      </c>
      <c r="AB562" s="718" t="s">
        <v>725</v>
      </c>
    </row>
    <row r="563" spans="1:28" s="526" customFormat="1" ht="14.4" x14ac:dyDescent="0.25">
      <c r="A563" s="2" t="s">
        <v>469</v>
      </c>
      <c r="B563" s="18">
        <v>690202</v>
      </c>
      <c r="C563" s="3">
        <v>8588005818360</v>
      </c>
      <c r="D563" s="85" t="s">
        <v>813</v>
      </c>
      <c r="E563" s="527">
        <v>51</v>
      </c>
      <c r="F563" s="776">
        <f t="shared" si="86"/>
        <v>61.199999999999996</v>
      </c>
      <c r="G563" s="522" t="s">
        <v>139</v>
      </c>
      <c r="H563" s="522" t="s">
        <v>139</v>
      </c>
      <c r="I563" s="13" t="s">
        <v>99</v>
      </c>
      <c r="J563" s="13" t="s">
        <v>100</v>
      </c>
      <c r="K563" s="13">
        <v>73049000</v>
      </c>
      <c r="L563" s="13" t="s">
        <v>529</v>
      </c>
      <c r="M563" s="13">
        <v>520</v>
      </c>
      <c r="N563" s="8">
        <v>200</v>
      </c>
      <c r="O563" s="8">
        <v>200</v>
      </c>
      <c r="P563" s="13"/>
      <c r="Q563" s="14">
        <v>5</v>
      </c>
      <c r="R563" s="14">
        <f t="shared" ref="R563:R570" si="89">Q563*0.9</f>
        <v>4.5</v>
      </c>
      <c r="S563" s="13"/>
      <c r="T563" s="15"/>
      <c r="U563" s="15" t="s">
        <v>103</v>
      </c>
      <c r="V563" s="18" t="s">
        <v>107</v>
      </c>
      <c r="W563" s="529">
        <v>45597</v>
      </c>
      <c r="X563" s="19"/>
      <c r="Y563" s="13">
        <v>1</v>
      </c>
      <c r="Z563" s="13">
        <v>1</v>
      </c>
      <c r="AA563" s="13" t="s">
        <v>105</v>
      </c>
      <c r="AB563" s="718" t="s">
        <v>725</v>
      </c>
    </row>
    <row r="564" spans="1:28" s="526" customFormat="1" ht="14.4" x14ac:dyDescent="0.25">
      <c r="A564" s="2" t="s">
        <v>470</v>
      </c>
      <c r="B564" s="18">
        <v>690203</v>
      </c>
      <c r="C564" s="3">
        <v>8588005818353</v>
      </c>
      <c r="D564" s="85" t="s">
        <v>814</v>
      </c>
      <c r="E564" s="527">
        <v>104</v>
      </c>
      <c r="F564" s="776">
        <f t="shared" si="86"/>
        <v>124.8</v>
      </c>
      <c r="G564" s="522" t="s">
        <v>139</v>
      </c>
      <c r="H564" s="522" t="s">
        <v>139</v>
      </c>
      <c r="I564" s="13" t="s">
        <v>99</v>
      </c>
      <c r="J564" s="13" t="s">
        <v>100</v>
      </c>
      <c r="K564" s="13">
        <v>73049000</v>
      </c>
      <c r="L564" s="13" t="s">
        <v>529</v>
      </c>
      <c r="M564" s="13">
        <v>1020</v>
      </c>
      <c r="N564" s="8">
        <v>200</v>
      </c>
      <c r="O564" s="8">
        <v>200</v>
      </c>
      <c r="P564" s="13"/>
      <c r="Q564" s="14">
        <v>10</v>
      </c>
      <c r="R564" s="14">
        <f t="shared" si="89"/>
        <v>9</v>
      </c>
      <c r="S564" s="13"/>
      <c r="T564" s="15"/>
      <c r="U564" s="15" t="s">
        <v>103</v>
      </c>
      <c r="V564" s="18" t="s">
        <v>107</v>
      </c>
      <c r="W564" s="529">
        <v>45597</v>
      </c>
      <c r="X564" s="19"/>
      <c r="Y564" s="13">
        <v>1</v>
      </c>
      <c r="Z564" s="13">
        <v>1</v>
      </c>
      <c r="AA564" s="13" t="s">
        <v>105</v>
      </c>
      <c r="AB564" s="718" t="s">
        <v>725</v>
      </c>
    </row>
    <row r="565" spans="1:28" s="526" customFormat="1" ht="14.4" x14ac:dyDescent="0.25">
      <c r="A565" s="2" t="s">
        <v>471</v>
      </c>
      <c r="B565" s="18">
        <v>690204</v>
      </c>
      <c r="C565" s="3">
        <v>8588005818407</v>
      </c>
      <c r="D565" s="85" t="s">
        <v>815</v>
      </c>
      <c r="E565" s="527">
        <v>39</v>
      </c>
      <c r="F565" s="776">
        <f t="shared" si="86"/>
        <v>46.8</v>
      </c>
      <c r="G565" s="522" t="s">
        <v>139</v>
      </c>
      <c r="H565" s="522" t="s">
        <v>139</v>
      </c>
      <c r="I565" s="13" t="s">
        <v>99</v>
      </c>
      <c r="J565" s="13" t="s">
        <v>100</v>
      </c>
      <c r="K565" s="13">
        <v>73049000</v>
      </c>
      <c r="L565" s="13" t="s">
        <v>529</v>
      </c>
      <c r="M565" s="13">
        <v>270</v>
      </c>
      <c r="N565" s="8">
        <v>200</v>
      </c>
      <c r="O565" s="8">
        <v>200</v>
      </c>
      <c r="P565" s="13"/>
      <c r="Q565" s="14">
        <v>2.7</v>
      </c>
      <c r="R565" s="14">
        <f t="shared" si="89"/>
        <v>2.4300000000000002</v>
      </c>
      <c r="S565" s="13"/>
      <c r="T565" s="15"/>
      <c r="U565" s="15" t="s">
        <v>103</v>
      </c>
      <c r="V565" s="18" t="s">
        <v>107</v>
      </c>
      <c r="W565" s="529">
        <v>45597</v>
      </c>
      <c r="X565" s="19"/>
      <c r="Y565" s="13">
        <v>1</v>
      </c>
      <c r="Z565" s="13">
        <v>1</v>
      </c>
      <c r="AA565" s="13" t="s">
        <v>105</v>
      </c>
      <c r="AB565" s="718" t="s">
        <v>725</v>
      </c>
    </row>
    <row r="566" spans="1:28" s="526" customFormat="1" ht="14.4" x14ac:dyDescent="0.25">
      <c r="A566" s="2" t="s">
        <v>474</v>
      </c>
      <c r="B566" s="18">
        <v>690208</v>
      </c>
      <c r="C566" s="3">
        <v>8588005818421</v>
      </c>
      <c r="D566" s="85" t="s">
        <v>816</v>
      </c>
      <c r="E566" s="527">
        <v>51</v>
      </c>
      <c r="F566" s="776">
        <f t="shared" si="86"/>
        <v>61.199999999999996</v>
      </c>
      <c r="G566" s="522" t="s">
        <v>139</v>
      </c>
      <c r="H566" s="522" t="s">
        <v>139</v>
      </c>
      <c r="I566" s="13" t="s">
        <v>99</v>
      </c>
      <c r="J566" s="13" t="s">
        <v>100</v>
      </c>
      <c r="K566" s="13">
        <v>73072390</v>
      </c>
      <c r="L566" s="13" t="s">
        <v>529</v>
      </c>
      <c r="M566" s="13">
        <v>400</v>
      </c>
      <c r="N566" s="8">
        <v>210</v>
      </c>
      <c r="O566" s="8">
        <v>420</v>
      </c>
      <c r="P566" s="13"/>
      <c r="Q566" s="14">
        <v>2.9</v>
      </c>
      <c r="R566" s="14">
        <f t="shared" si="89"/>
        <v>2.61</v>
      </c>
      <c r="S566" s="13"/>
      <c r="T566" s="15"/>
      <c r="U566" s="15" t="s">
        <v>103</v>
      </c>
      <c r="V566" s="18" t="s">
        <v>107</v>
      </c>
      <c r="W566" s="529">
        <v>45597</v>
      </c>
      <c r="X566" s="19"/>
      <c r="Y566" s="13">
        <v>1</v>
      </c>
      <c r="Z566" s="13">
        <v>1</v>
      </c>
      <c r="AA566" s="13" t="s">
        <v>105</v>
      </c>
      <c r="AB566" s="718" t="s">
        <v>725</v>
      </c>
    </row>
    <row r="567" spans="1:28" s="526" customFormat="1" ht="14.4" x14ac:dyDescent="0.25">
      <c r="A567" s="2" t="s">
        <v>475</v>
      </c>
      <c r="B567" s="18">
        <v>690209</v>
      </c>
      <c r="C567" s="3">
        <v>8588005818438</v>
      </c>
      <c r="D567" s="85" t="s">
        <v>817</v>
      </c>
      <c r="E567" s="527">
        <v>80</v>
      </c>
      <c r="F567" s="776">
        <f t="shared" si="86"/>
        <v>96</v>
      </c>
      <c r="G567" s="522" t="s">
        <v>139</v>
      </c>
      <c r="H567" s="522" t="s">
        <v>139</v>
      </c>
      <c r="I567" s="13" t="s">
        <v>99</v>
      </c>
      <c r="J567" s="13" t="s">
        <v>100</v>
      </c>
      <c r="K567" s="13">
        <v>73072390</v>
      </c>
      <c r="L567" s="13" t="s">
        <v>529</v>
      </c>
      <c r="M567" s="13">
        <v>450</v>
      </c>
      <c r="N567" s="8">
        <v>200</v>
      </c>
      <c r="O567" s="8">
        <v>250</v>
      </c>
      <c r="P567" s="13"/>
      <c r="Q567" s="14">
        <v>4.4000000000000004</v>
      </c>
      <c r="R567" s="14">
        <f t="shared" si="89"/>
        <v>3.9600000000000004</v>
      </c>
      <c r="S567" s="13"/>
      <c r="T567" s="15"/>
      <c r="U567" s="15" t="s">
        <v>103</v>
      </c>
      <c r="V567" s="18" t="s">
        <v>107</v>
      </c>
      <c r="W567" s="529">
        <v>45597</v>
      </c>
      <c r="X567" s="19"/>
      <c r="Y567" s="13">
        <v>1</v>
      </c>
      <c r="Z567" s="13">
        <v>1</v>
      </c>
      <c r="AA567" s="13" t="s">
        <v>105</v>
      </c>
      <c r="AB567" s="718" t="s">
        <v>725</v>
      </c>
    </row>
    <row r="568" spans="1:28" s="526" customFormat="1" ht="14.4" x14ac:dyDescent="0.25">
      <c r="A568" s="2" t="s">
        <v>478</v>
      </c>
      <c r="B568" s="18">
        <v>690211</v>
      </c>
      <c r="C568" s="3">
        <v>8588005818452</v>
      </c>
      <c r="D568" s="85" t="s">
        <v>818</v>
      </c>
      <c r="E568" s="527">
        <v>66</v>
      </c>
      <c r="F568" s="776">
        <f t="shared" si="86"/>
        <v>79.2</v>
      </c>
      <c r="G568" s="522" t="s">
        <v>139</v>
      </c>
      <c r="H568" s="522" t="s">
        <v>139</v>
      </c>
      <c r="I568" s="13" t="s">
        <v>99</v>
      </c>
      <c r="J568" s="13" t="s">
        <v>100</v>
      </c>
      <c r="K568" s="13">
        <v>73072390</v>
      </c>
      <c r="L568" s="13" t="s">
        <v>529</v>
      </c>
      <c r="M568" s="13">
        <v>410</v>
      </c>
      <c r="N568" s="8">
        <v>210</v>
      </c>
      <c r="O568" s="8">
        <v>410</v>
      </c>
      <c r="P568" s="13"/>
      <c r="Q568" s="14">
        <v>3.74</v>
      </c>
      <c r="R568" s="14">
        <f t="shared" si="89"/>
        <v>3.3660000000000001</v>
      </c>
      <c r="S568" s="13"/>
      <c r="T568" s="15"/>
      <c r="U568" s="15" t="s">
        <v>103</v>
      </c>
      <c r="V568" s="18" t="s">
        <v>107</v>
      </c>
      <c r="W568" s="529">
        <v>45597</v>
      </c>
      <c r="X568" s="19"/>
      <c r="Y568" s="13">
        <v>1</v>
      </c>
      <c r="Z568" s="13">
        <v>1</v>
      </c>
      <c r="AA568" s="13" t="s">
        <v>105</v>
      </c>
      <c r="AB568" s="718" t="s">
        <v>725</v>
      </c>
    </row>
    <row r="569" spans="1:28" s="526" customFormat="1" ht="14.4" x14ac:dyDescent="0.25">
      <c r="A569" s="2" t="s">
        <v>481</v>
      </c>
      <c r="B569" s="18">
        <v>690215</v>
      </c>
      <c r="C569" s="3">
        <v>8588005818490</v>
      </c>
      <c r="D569" s="85" t="s">
        <v>819</v>
      </c>
      <c r="E569" s="527">
        <v>25</v>
      </c>
      <c r="F569" s="776">
        <f t="shared" si="86"/>
        <v>30</v>
      </c>
      <c r="G569" s="522" t="s">
        <v>139</v>
      </c>
      <c r="H569" s="522" t="s">
        <v>139</v>
      </c>
      <c r="I569" s="13" t="s">
        <v>99</v>
      </c>
      <c r="J569" s="13" t="s">
        <v>100</v>
      </c>
      <c r="K569" s="13">
        <v>73072390</v>
      </c>
      <c r="L569" s="13" t="s">
        <v>529</v>
      </c>
      <c r="M569" s="13">
        <v>100</v>
      </c>
      <c r="N569" s="8">
        <v>200</v>
      </c>
      <c r="O569" s="8">
        <v>200</v>
      </c>
      <c r="P569" s="13"/>
      <c r="Q569" s="14">
        <v>5.5</v>
      </c>
      <c r="R569" s="14">
        <f t="shared" si="89"/>
        <v>4.95</v>
      </c>
      <c r="S569" s="13"/>
      <c r="T569" s="15"/>
      <c r="U569" s="15" t="s">
        <v>530</v>
      </c>
      <c r="V569" s="18" t="s">
        <v>107</v>
      </c>
      <c r="W569" s="529">
        <v>45597</v>
      </c>
      <c r="X569" s="19"/>
      <c r="Y569" s="13">
        <v>1</v>
      </c>
      <c r="Z569" s="13">
        <v>1</v>
      </c>
      <c r="AA569" s="13" t="s">
        <v>105</v>
      </c>
      <c r="AB569" s="718" t="s">
        <v>725</v>
      </c>
    </row>
    <row r="570" spans="1:28" s="526" customFormat="1" ht="15" thickBot="1" x14ac:dyDescent="0.3">
      <c r="A570" s="2" t="s">
        <v>482</v>
      </c>
      <c r="B570" s="18">
        <v>690216</v>
      </c>
      <c r="C570" s="3">
        <v>8588005818506</v>
      </c>
      <c r="D570" s="85" t="s">
        <v>483</v>
      </c>
      <c r="E570" s="530">
        <v>10</v>
      </c>
      <c r="F570" s="776">
        <f t="shared" si="86"/>
        <v>12</v>
      </c>
      <c r="G570" s="522" t="s">
        <v>139</v>
      </c>
      <c r="H570" s="522" t="s">
        <v>139</v>
      </c>
      <c r="I570" s="13" t="s">
        <v>99</v>
      </c>
      <c r="J570" s="13" t="s">
        <v>100</v>
      </c>
      <c r="K570" s="13">
        <v>73072390</v>
      </c>
      <c r="L570" s="13" t="s">
        <v>529</v>
      </c>
      <c r="M570" s="13">
        <v>50</v>
      </c>
      <c r="N570" s="8">
        <v>230</v>
      </c>
      <c r="O570" s="8">
        <v>200</v>
      </c>
      <c r="P570" s="13"/>
      <c r="Q570" s="14">
        <v>0.2</v>
      </c>
      <c r="R570" s="14">
        <f t="shared" si="89"/>
        <v>0.18000000000000002</v>
      </c>
      <c r="S570" s="13"/>
      <c r="T570" s="15"/>
      <c r="U570" s="15" t="s">
        <v>530</v>
      </c>
      <c r="V570" s="18" t="s">
        <v>107</v>
      </c>
      <c r="W570" s="529">
        <v>45597</v>
      </c>
      <c r="X570" s="19"/>
      <c r="Y570" s="13">
        <v>1</v>
      </c>
      <c r="Z570" s="13">
        <v>1</v>
      </c>
      <c r="AA570" s="13" t="s">
        <v>105</v>
      </c>
      <c r="AB570" s="718" t="s">
        <v>725</v>
      </c>
    </row>
    <row r="571" spans="1:28" s="526" customFormat="1" ht="15" thickBot="1" x14ac:dyDescent="0.3">
      <c r="A571" s="244"/>
      <c r="B571" s="262"/>
      <c r="C571" s="247"/>
      <c r="D571" s="245" t="s">
        <v>486</v>
      </c>
      <c r="E571" s="532"/>
      <c r="F571" s="532"/>
      <c r="G571" s="512"/>
      <c r="H571" s="243"/>
      <c r="I571" s="248"/>
      <c r="J571" s="248"/>
      <c r="K571" s="248"/>
      <c r="L571" s="248"/>
      <c r="M571" s="249"/>
      <c r="N571" s="1172"/>
      <c r="O571" s="1172"/>
      <c r="P571" s="249"/>
      <c r="Q571" s="249"/>
      <c r="R571" s="506"/>
      <c r="S571" s="249"/>
      <c r="T571" s="249"/>
      <c r="U571" s="249"/>
      <c r="V571" s="262"/>
      <c r="W571" s="246"/>
      <c r="X571" s="246"/>
      <c r="Y571" s="249"/>
      <c r="Z571" s="249"/>
      <c r="AA571" s="249"/>
      <c r="AB571" s="735"/>
    </row>
    <row r="572" spans="1:28" s="526" customFormat="1" ht="14.4" x14ac:dyDescent="0.25">
      <c r="A572" s="43" t="s">
        <v>487</v>
      </c>
      <c r="B572" s="534">
        <v>690300</v>
      </c>
      <c r="C572" s="44">
        <v>8588005818520</v>
      </c>
      <c r="D572" s="403" t="s">
        <v>488</v>
      </c>
      <c r="E572" s="520">
        <v>32</v>
      </c>
      <c r="F572" s="780">
        <f t="shared" si="86"/>
        <v>38.4</v>
      </c>
      <c r="G572" s="422" t="s">
        <v>139</v>
      </c>
      <c r="H572" s="773" t="s">
        <v>139</v>
      </c>
      <c r="I572" s="63" t="s">
        <v>99</v>
      </c>
      <c r="J572" s="63" t="s">
        <v>100</v>
      </c>
      <c r="K572" s="63">
        <v>73072390</v>
      </c>
      <c r="L572" s="63" t="s">
        <v>529</v>
      </c>
      <c r="M572" s="63">
        <v>200</v>
      </c>
      <c r="N572" s="70">
        <v>180</v>
      </c>
      <c r="O572" s="70">
        <v>150</v>
      </c>
      <c r="P572" s="63"/>
      <c r="Q572" s="92">
        <v>2</v>
      </c>
      <c r="R572" s="64">
        <f>Q572*0.9</f>
        <v>1.8</v>
      </c>
      <c r="S572" s="65"/>
      <c r="T572" s="65"/>
      <c r="U572" s="93" t="s">
        <v>530</v>
      </c>
      <c r="V572" s="1" t="s">
        <v>107</v>
      </c>
      <c r="W572" s="525">
        <v>45597</v>
      </c>
      <c r="X572" s="775"/>
      <c r="Y572" s="63">
        <v>1</v>
      </c>
      <c r="Z572" s="63">
        <v>1</v>
      </c>
      <c r="AA572" s="63" t="s">
        <v>105</v>
      </c>
      <c r="AB572" s="737" t="s">
        <v>725</v>
      </c>
    </row>
    <row r="573" spans="1:28" s="526" customFormat="1" ht="14.4" x14ac:dyDescent="0.25">
      <c r="A573" s="2" t="s">
        <v>489</v>
      </c>
      <c r="B573" s="523">
        <v>690301</v>
      </c>
      <c r="C573" s="3">
        <v>8588005818537</v>
      </c>
      <c r="D573" s="85" t="s">
        <v>490</v>
      </c>
      <c r="E573" s="527">
        <v>32</v>
      </c>
      <c r="F573" s="776">
        <f t="shared" si="86"/>
        <v>38.4</v>
      </c>
      <c r="G573" s="522" t="s">
        <v>139</v>
      </c>
      <c r="H573" s="774" t="s">
        <v>139</v>
      </c>
      <c r="I573" s="13" t="s">
        <v>99</v>
      </c>
      <c r="J573" s="13" t="s">
        <v>100</v>
      </c>
      <c r="K573" s="13">
        <v>73072390</v>
      </c>
      <c r="L573" s="13" t="s">
        <v>529</v>
      </c>
      <c r="M573" s="13">
        <v>200</v>
      </c>
      <c r="N573" s="8">
        <v>200</v>
      </c>
      <c r="O573" s="8">
        <v>180</v>
      </c>
      <c r="P573" s="13"/>
      <c r="Q573" s="94">
        <v>2</v>
      </c>
      <c r="R573" s="14">
        <f t="shared" ref="R573:R581" si="90">Q573*0.9</f>
        <v>1.8</v>
      </c>
      <c r="S573" s="15"/>
      <c r="T573" s="15"/>
      <c r="U573" s="90" t="s">
        <v>530</v>
      </c>
      <c r="V573" s="18" t="s">
        <v>107</v>
      </c>
      <c r="W573" s="19">
        <v>45597</v>
      </c>
      <c r="X573" s="20"/>
      <c r="Y573" s="13">
        <v>1</v>
      </c>
      <c r="Z573" s="13">
        <v>1</v>
      </c>
      <c r="AA573" s="13" t="s">
        <v>105</v>
      </c>
      <c r="AB573" s="718" t="s">
        <v>725</v>
      </c>
    </row>
    <row r="574" spans="1:28" s="526" customFormat="1" ht="14.4" x14ac:dyDescent="0.25">
      <c r="A574" s="2" t="s">
        <v>491</v>
      </c>
      <c r="B574" s="523">
        <v>690302</v>
      </c>
      <c r="C574" s="3">
        <v>8588005818544</v>
      </c>
      <c r="D574" s="85" t="s">
        <v>492</v>
      </c>
      <c r="E574" s="527">
        <v>32</v>
      </c>
      <c r="F574" s="776">
        <f t="shared" si="86"/>
        <v>38.4</v>
      </c>
      <c r="G574" s="774" t="s">
        <v>139</v>
      </c>
      <c r="H574" s="774" t="s">
        <v>139</v>
      </c>
      <c r="I574" s="13" t="s">
        <v>99</v>
      </c>
      <c r="J574" s="13" t="s">
        <v>100</v>
      </c>
      <c r="K574" s="13">
        <v>73072390</v>
      </c>
      <c r="L574" s="492" t="s">
        <v>529</v>
      </c>
      <c r="M574" s="13">
        <v>200</v>
      </c>
      <c r="N574" s="8">
        <v>200</v>
      </c>
      <c r="O574" s="8">
        <v>150</v>
      </c>
      <c r="P574" s="13"/>
      <c r="Q574" s="94">
        <v>2</v>
      </c>
      <c r="R574" s="14">
        <f t="shared" si="90"/>
        <v>1.8</v>
      </c>
      <c r="S574" s="15"/>
      <c r="T574" s="90"/>
      <c r="U574" s="90" t="s">
        <v>530</v>
      </c>
      <c r="V574" s="18" t="s">
        <v>107</v>
      </c>
      <c r="W574" s="19">
        <v>45597</v>
      </c>
      <c r="X574" s="20"/>
      <c r="Y574" s="13">
        <v>1</v>
      </c>
      <c r="Z574" s="13">
        <v>1</v>
      </c>
      <c r="AA574" s="13" t="s">
        <v>105</v>
      </c>
      <c r="AB574" s="718" t="s">
        <v>725</v>
      </c>
    </row>
    <row r="575" spans="1:28" s="526" customFormat="1" ht="14.4" x14ac:dyDescent="0.25">
      <c r="A575" s="2" t="s">
        <v>500</v>
      </c>
      <c r="B575" s="523">
        <v>690307</v>
      </c>
      <c r="C575" s="9">
        <v>8588005818797</v>
      </c>
      <c r="D575" s="85" t="s">
        <v>874</v>
      </c>
      <c r="E575" s="527">
        <v>32</v>
      </c>
      <c r="F575" s="776">
        <f t="shared" si="86"/>
        <v>38.4</v>
      </c>
      <c r="G575" s="522" t="s">
        <v>139</v>
      </c>
      <c r="H575" s="774" t="s">
        <v>139</v>
      </c>
      <c r="I575" s="13" t="s">
        <v>99</v>
      </c>
      <c r="J575" s="13" t="s">
        <v>100</v>
      </c>
      <c r="K575" s="13">
        <v>73072390</v>
      </c>
      <c r="L575" s="13" t="s">
        <v>529</v>
      </c>
      <c r="M575" s="13">
        <v>200</v>
      </c>
      <c r="N575" s="8">
        <v>200</v>
      </c>
      <c r="O575" s="8">
        <v>160</v>
      </c>
      <c r="P575" s="13"/>
      <c r="Q575" s="94">
        <v>2</v>
      </c>
      <c r="R575" s="14">
        <f t="shared" si="90"/>
        <v>1.8</v>
      </c>
      <c r="S575" s="15"/>
      <c r="T575" s="15"/>
      <c r="U575" s="90" t="s">
        <v>530</v>
      </c>
      <c r="V575" s="18" t="s">
        <v>107</v>
      </c>
      <c r="W575" s="19">
        <v>45597</v>
      </c>
      <c r="X575" s="20"/>
      <c r="Y575" s="13">
        <v>1</v>
      </c>
      <c r="Z575" s="13">
        <v>1</v>
      </c>
      <c r="AA575" s="13" t="s">
        <v>105</v>
      </c>
      <c r="AB575" s="718" t="s">
        <v>725</v>
      </c>
    </row>
    <row r="576" spans="1:28" s="526" customFormat="1" ht="14.4" x14ac:dyDescent="0.25">
      <c r="A576" s="2" t="s">
        <v>501</v>
      </c>
      <c r="B576" s="523">
        <v>690308</v>
      </c>
      <c r="C576" s="9">
        <v>8588005818803</v>
      </c>
      <c r="D576" s="85" t="s">
        <v>875</v>
      </c>
      <c r="E576" s="527">
        <v>32</v>
      </c>
      <c r="F576" s="776">
        <f t="shared" si="86"/>
        <v>38.4</v>
      </c>
      <c r="G576" s="522" t="s">
        <v>139</v>
      </c>
      <c r="H576" s="774" t="s">
        <v>139</v>
      </c>
      <c r="I576" s="13" t="s">
        <v>99</v>
      </c>
      <c r="J576" s="13" t="s">
        <v>100</v>
      </c>
      <c r="K576" s="13">
        <v>73072390</v>
      </c>
      <c r="L576" s="13" t="s">
        <v>529</v>
      </c>
      <c r="M576" s="13">
        <v>200</v>
      </c>
      <c r="N576" s="8">
        <v>180</v>
      </c>
      <c r="O576" s="8">
        <v>160</v>
      </c>
      <c r="P576" s="13"/>
      <c r="Q576" s="94">
        <v>2</v>
      </c>
      <c r="R576" s="14">
        <f t="shared" si="90"/>
        <v>1.8</v>
      </c>
      <c r="S576" s="15"/>
      <c r="T576" s="15"/>
      <c r="U576" s="90" t="s">
        <v>530</v>
      </c>
      <c r="V576" s="18" t="s">
        <v>107</v>
      </c>
      <c r="W576" s="19">
        <v>45597</v>
      </c>
      <c r="X576" s="20"/>
      <c r="Y576" s="13">
        <v>1</v>
      </c>
      <c r="Z576" s="13">
        <v>1</v>
      </c>
      <c r="AA576" s="13" t="s">
        <v>105</v>
      </c>
      <c r="AB576" s="718" t="s">
        <v>725</v>
      </c>
    </row>
    <row r="577" spans="1:86" s="526" customFormat="1" ht="14.4" x14ac:dyDescent="0.25">
      <c r="A577" s="2" t="s">
        <v>502</v>
      </c>
      <c r="B577" s="523">
        <v>690309</v>
      </c>
      <c r="C577" s="9">
        <v>8588005818810</v>
      </c>
      <c r="D577" s="85" t="s">
        <v>876</v>
      </c>
      <c r="E577" s="527">
        <v>32</v>
      </c>
      <c r="F577" s="776">
        <f t="shared" si="86"/>
        <v>38.4</v>
      </c>
      <c r="G577" s="522" t="s">
        <v>139</v>
      </c>
      <c r="H577" s="774" t="s">
        <v>139</v>
      </c>
      <c r="I577" s="13" t="s">
        <v>99</v>
      </c>
      <c r="J577" s="13" t="s">
        <v>100</v>
      </c>
      <c r="K577" s="13">
        <v>73072390</v>
      </c>
      <c r="L577" s="13" t="s">
        <v>529</v>
      </c>
      <c r="M577" s="13">
        <v>200</v>
      </c>
      <c r="N577" s="8">
        <v>150</v>
      </c>
      <c r="O577" s="8">
        <v>160</v>
      </c>
      <c r="P577" s="13"/>
      <c r="Q577" s="94">
        <v>2</v>
      </c>
      <c r="R577" s="14">
        <f t="shared" si="90"/>
        <v>1.8</v>
      </c>
      <c r="S577" s="15"/>
      <c r="T577" s="15"/>
      <c r="U577" s="90" t="s">
        <v>530</v>
      </c>
      <c r="V577" s="18" t="s">
        <v>107</v>
      </c>
      <c r="W577" s="19">
        <v>45597</v>
      </c>
      <c r="X577" s="20"/>
      <c r="Y577" s="13">
        <v>1</v>
      </c>
      <c r="Z577" s="13">
        <v>1</v>
      </c>
      <c r="AA577" s="13" t="s">
        <v>105</v>
      </c>
      <c r="AB577" s="718" t="s">
        <v>725</v>
      </c>
    </row>
    <row r="578" spans="1:86" s="526" customFormat="1" ht="14.4" x14ac:dyDescent="0.25">
      <c r="A578" s="2" t="s">
        <v>866</v>
      </c>
      <c r="B578" s="17">
        <v>690510</v>
      </c>
      <c r="C578" s="9" t="s">
        <v>878</v>
      </c>
      <c r="D578" s="85" t="s">
        <v>870</v>
      </c>
      <c r="E578" s="527">
        <v>32</v>
      </c>
      <c r="F578" s="776">
        <f t="shared" si="86"/>
        <v>38.4</v>
      </c>
      <c r="G578" s="522" t="s">
        <v>139</v>
      </c>
      <c r="H578" s="774" t="s">
        <v>139</v>
      </c>
      <c r="I578" s="13" t="s">
        <v>99</v>
      </c>
      <c r="J578" s="13" t="s">
        <v>100</v>
      </c>
      <c r="K578" s="13">
        <v>73072390</v>
      </c>
      <c r="L578" s="492" t="s">
        <v>110</v>
      </c>
      <c r="M578" s="13">
        <v>200</v>
      </c>
      <c r="N578" s="8">
        <v>132</v>
      </c>
      <c r="O578" s="8">
        <v>150</v>
      </c>
      <c r="P578" s="13"/>
      <c r="Q578" s="94">
        <v>2</v>
      </c>
      <c r="R578" s="14">
        <f t="shared" si="90"/>
        <v>1.8</v>
      </c>
      <c r="S578" s="15"/>
      <c r="T578" s="90"/>
      <c r="U578" s="90" t="s">
        <v>530</v>
      </c>
      <c r="V578" s="18" t="s">
        <v>107</v>
      </c>
      <c r="W578" s="19">
        <v>45597</v>
      </c>
      <c r="X578" s="20"/>
      <c r="Y578" s="13">
        <v>1</v>
      </c>
      <c r="Z578" s="13">
        <v>1</v>
      </c>
      <c r="AA578" s="13" t="s">
        <v>105</v>
      </c>
      <c r="AB578" s="718" t="s">
        <v>725</v>
      </c>
    </row>
    <row r="579" spans="1:86" s="526" customFormat="1" ht="14.4" x14ac:dyDescent="0.25">
      <c r="A579" s="2" t="s">
        <v>867</v>
      </c>
      <c r="B579" s="17">
        <v>690511</v>
      </c>
      <c r="C579" s="9" t="s">
        <v>879</v>
      </c>
      <c r="D579" s="85" t="s">
        <v>871</v>
      </c>
      <c r="E579" s="527">
        <v>32</v>
      </c>
      <c r="F579" s="776">
        <f t="shared" si="86"/>
        <v>38.4</v>
      </c>
      <c r="G579" s="522" t="s">
        <v>139</v>
      </c>
      <c r="H579" s="774" t="s">
        <v>139</v>
      </c>
      <c r="I579" s="13" t="s">
        <v>99</v>
      </c>
      <c r="J579" s="13" t="s">
        <v>100</v>
      </c>
      <c r="K579" s="13">
        <v>73072390</v>
      </c>
      <c r="L579" s="492" t="s">
        <v>110</v>
      </c>
      <c r="M579" s="13">
        <v>200</v>
      </c>
      <c r="N579" s="8">
        <v>132</v>
      </c>
      <c r="O579" s="8">
        <v>160</v>
      </c>
      <c r="P579" s="13"/>
      <c r="Q579" s="94">
        <v>2</v>
      </c>
      <c r="R579" s="14">
        <f t="shared" si="90"/>
        <v>1.8</v>
      </c>
      <c r="S579" s="15"/>
      <c r="T579" s="90"/>
      <c r="U579" s="90" t="s">
        <v>530</v>
      </c>
      <c r="V579" s="18" t="s">
        <v>107</v>
      </c>
      <c r="W579" s="19">
        <v>45597</v>
      </c>
      <c r="X579" s="20"/>
      <c r="Y579" s="13">
        <v>1</v>
      </c>
      <c r="Z579" s="13">
        <v>1</v>
      </c>
      <c r="AA579" s="13" t="s">
        <v>105</v>
      </c>
      <c r="AB579" s="718" t="s">
        <v>725</v>
      </c>
    </row>
    <row r="580" spans="1:86" s="526" customFormat="1" ht="14.4" x14ac:dyDescent="0.25">
      <c r="A580" s="2" t="s">
        <v>868</v>
      </c>
      <c r="B580" s="17">
        <v>690512</v>
      </c>
      <c r="C580" s="9" t="s">
        <v>880</v>
      </c>
      <c r="D580" s="85" t="s">
        <v>872</v>
      </c>
      <c r="E580" s="527">
        <v>32</v>
      </c>
      <c r="F580" s="776">
        <f t="shared" si="86"/>
        <v>38.4</v>
      </c>
      <c r="G580" s="522" t="s">
        <v>139</v>
      </c>
      <c r="H580" s="774" t="s">
        <v>139</v>
      </c>
      <c r="I580" s="13" t="s">
        <v>99</v>
      </c>
      <c r="J580" s="13" t="s">
        <v>100</v>
      </c>
      <c r="K580" s="13">
        <v>73072390</v>
      </c>
      <c r="L580" s="492" t="s">
        <v>110</v>
      </c>
      <c r="M580" s="13">
        <v>200</v>
      </c>
      <c r="N580" s="8">
        <v>150</v>
      </c>
      <c r="O580" s="8">
        <v>132</v>
      </c>
      <c r="P580" s="13"/>
      <c r="Q580" s="94">
        <v>2</v>
      </c>
      <c r="R580" s="14">
        <f t="shared" si="90"/>
        <v>1.8</v>
      </c>
      <c r="S580" s="15"/>
      <c r="T580" s="90"/>
      <c r="U580" s="90" t="s">
        <v>530</v>
      </c>
      <c r="V580" s="18" t="s">
        <v>107</v>
      </c>
      <c r="W580" s="19">
        <v>45597</v>
      </c>
      <c r="X580" s="20"/>
      <c r="Y580" s="13">
        <v>1</v>
      </c>
      <c r="Z580" s="13">
        <v>1</v>
      </c>
      <c r="AA580" s="13" t="s">
        <v>105</v>
      </c>
      <c r="AB580" s="718" t="s">
        <v>725</v>
      </c>
    </row>
    <row r="581" spans="1:86" s="526" customFormat="1" ht="15" thickBot="1" x14ac:dyDescent="0.3">
      <c r="A581" s="35" t="s">
        <v>869</v>
      </c>
      <c r="B581" s="984">
        <v>690513</v>
      </c>
      <c r="C581" s="536" t="s">
        <v>881</v>
      </c>
      <c r="D581" s="426" t="s">
        <v>873</v>
      </c>
      <c r="E581" s="530">
        <v>32</v>
      </c>
      <c r="F581" s="985">
        <f t="shared" si="86"/>
        <v>38.4</v>
      </c>
      <c r="G581" s="537" t="s">
        <v>139</v>
      </c>
      <c r="H581" s="979" t="s">
        <v>139</v>
      </c>
      <c r="I581" s="36" t="s">
        <v>99</v>
      </c>
      <c r="J581" s="36" t="s">
        <v>100</v>
      </c>
      <c r="K581" s="36">
        <v>73072390</v>
      </c>
      <c r="L581" s="651" t="s">
        <v>110</v>
      </c>
      <c r="M581" s="36">
        <v>200</v>
      </c>
      <c r="N581" s="72">
        <v>160</v>
      </c>
      <c r="O581" s="72">
        <v>132</v>
      </c>
      <c r="P581" s="36"/>
      <c r="Q581" s="94">
        <v>2</v>
      </c>
      <c r="R581" s="71">
        <f t="shared" si="90"/>
        <v>1.8</v>
      </c>
      <c r="S581" s="73"/>
      <c r="T581" s="90"/>
      <c r="U581" s="90" t="s">
        <v>530</v>
      </c>
      <c r="V581" s="18" t="s">
        <v>107</v>
      </c>
      <c r="W581" s="540">
        <v>45597</v>
      </c>
      <c r="X581" s="20"/>
      <c r="Y581" s="13">
        <v>1</v>
      </c>
      <c r="Z581" s="13">
        <v>1</v>
      </c>
      <c r="AA581" s="13" t="s">
        <v>105</v>
      </c>
      <c r="AB581" s="718" t="s">
        <v>725</v>
      </c>
    </row>
    <row r="582" spans="1:86" s="543" customFormat="1" ht="16.2" thickBot="1" x14ac:dyDescent="0.35">
      <c r="A582" s="760"/>
      <c r="B582" s="761"/>
      <c r="C582" s="517"/>
      <c r="D582" s="762" t="s">
        <v>422</v>
      </c>
      <c r="E582" s="763"/>
      <c r="F582" s="764"/>
      <c r="G582" s="764"/>
      <c r="H582" s="764"/>
      <c r="I582" s="764"/>
      <c r="J582" s="764"/>
      <c r="K582" s="765"/>
      <c r="L582" s="765"/>
      <c r="M582" s="765"/>
      <c r="N582" s="1173"/>
      <c r="O582" s="1174"/>
      <c r="P582" s="766"/>
      <c r="Q582" s="765"/>
      <c r="R582" s="765"/>
      <c r="S582" s="767"/>
      <c r="T582" s="768"/>
      <c r="U582" s="264"/>
      <c r="V582" s="264"/>
      <c r="W582" s="769"/>
      <c r="X582" s="769"/>
      <c r="Y582" s="769"/>
      <c r="Z582" s="770"/>
      <c r="AA582" s="771"/>
      <c r="AB582" s="77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</row>
    <row r="583" spans="1:86" s="106" customFormat="1" x14ac:dyDescent="0.25">
      <c r="A583" s="10" t="s">
        <v>427</v>
      </c>
      <c r="B583" s="68">
        <v>690005</v>
      </c>
      <c r="C583" s="11">
        <v>8588005818056</v>
      </c>
      <c r="D583" s="10" t="s">
        <v>428</v>
      </c>
      <c r="E583" s="380">
        <v>27.1</v>
      </c>
      <c r="F583" s="266">
        <f t="shared" ref="F583:F588" si="91">E583*1.2</f>
        <v>32.520000000000003</v>
      </c>
      <c r="G583" s="544" t="s">
        <v>139</v>
      </c>
      <c r="H583" s="544" t="s">
        <v>139</v>
      </c>
      <c r="I583" s="30" t="s">
        <v>99</v>
      </c>
      <c r="J583" s="30" t="s">
        <v>100</v>
      </c>
      <c r="K583" s="30">
        <v>73049000</v>
      </c>
      <c r="L583" s="30" t="s">
        <v>529</v>
      </c>
      <c r="M583" s="30">
        <v>520</v>
      </c>
      <c r="N583" s="83">
        <v>170</v>
      </c>
      <c r="O583" s="83">
        <v>170</v>
      </c>
      <c r="P583" s="30"/>
      <c r="Q583" s="69">
        <v>4.03</v>
      </c>
      <c r="R583" s="69">
        <f t="shared" ref="R583:R588" si="92">Q583*0.9</f>
        <v>3.6270000000000002</v>
      </c>
      <c r="S583" s="83"/>
      <c r="T583" s="46" t="s">
        <v>108</v>
      </c>
      <c r="U583" s="46" t="s">
        <v>103</v>
      </c>
      <c r="V583" s="545" t="s">
        <v>107</v>
      </c>
      <c r="W583" s="546">
        <v>45597</v>
      </c>
      <c r="X583" s="31"/>
      <c r="Y583" s="547">
        <v>1</v>
      </c>
      <c r="Z583" s="30">
        <v>1</v>
      </c>
      <c r="AA583" s="30" t="s">
        <v>105</v>
      </c>
      <c r="AB583" s="728" t="s">
        <v>725</v>
      </c>
    </row>
    <row r="584" spans="1:86" s="106" customFormat="1" x14ac:dyDescent="0.25">
      <c r="A584" s="10" t="s">
        <v>429</v>
      </c>
      <c r="B584" s="68">
        <v>690006</v>
      </c>
      <c r="C584" s="11">
        <v>8588005818049</v>
      </c>
      <c r="D584" s="10" t="s">
        <v>430</v>
      </c>
      <c r="E584" s="380">
        <v>38.19</v>
      </c>
      <c r="F584" s="266">
        <f t="shared" si="91"/>
        <v>45.827999999999996</v>
      </c>
      <c r="G584" s="544" t="s">
        <v>139</v>
      </c>
      <c r="H584" s="544" t="s">
        <v>139</v>
      </c>
      <c r="I584" s="30" t="s">
        <v>99</v>
      </c>
      <c r="J584" s="30" t="s">
        <v>100</v>
      </c>
      <c r="K584" s="30">
        <v>73049000</v>
      </c>
      <c r="L584" s="30" t="s">
        <v>529</v>
      </c>
      <c r="M584" s="30">
        <v>1020</v>
      </c>
      <c r="N584" s="83">
        <v>170</v>
      </c>
      <c r="O584" s="83">
        <v>170</v>
      </c>
      <c r="P584" s="30"/>
      <c r="Q584" s="69">
        <v>7.86</v>
      </c>
      <c r="R584" s="69">
        <f t="shared" si="92"/>
        <v>7.0740000000000007</v>
      </c>
      <c r="S584" s="83"/>
      <c r="T584" s="46" t="s">
        <v>108</v>
      </c>
      <c r="U584" s="46" t="s">
        <v>103</v>
      </c>
      <c r="V584" s="545" t="s">
        <v>107</v>
      </c>
      <c r="W584" s="546">
        <v>45597</v>
      </c>
      <c r="X584" s="31"/>
      <c r="Y584" s="547">
        <v>1</v>
      </c>
      <c r="Z584" s="30">
        <v>1</v>
      </c>
      <c r="AA584" s="30" t="s">
        <v>105</v>
      </c>
      <c r="AB584" s="728" t="s">
        <v>725</v>
      </c>
    </row>
    <row r="585" spans="1:86" s="106" customFormat="1" x14ac:dyDescent="0.25">
      <c r="A585" s="10" t="s">
        <v>434</v>
      </c>
      <c r="B585" s="68">
        <v>690012</v>
      </c>
      <c r="C585" s="11">
        <v>8588005818124</v>
      </c>
      <c r="D585" s="10" t="s">
        <v>435</v>
      </c>
      <c r="E585" s="380">
        <v>22.176000000000005</v>
      </c>
      <c r="F585" s="266">
        <f t="shared" si="91"/>
        <v>26.611200000000007</v>
      </c>
      <c r="G585" s="544" t="s">
        <v>139</v>
      </c>
      <c r="H585" s="544" t="s">
        <v>139</v>
      </c>
      <c r="I585" s="30" t="s">
        <v>99</v>
      </c>
      <c r="J585" s="30" t="s">
        <v>100</v>
      </c>
      <c r="K585" s="30">
        <v>73072390</v>
      </c>
      <c r="L585" s="30" t="s">
        <v>529</v>
      </c>
      <c r="M585" s="30">
        <v>370</v>
      </c>
      <c r="N585" s="83">
        <v>170</v>
      </c>
      <c r="O585" s="83">
        <v>170</v>
      </c>
      <c r="P585" s="30"/>
      <c r="Q585" s="69">
        <v>2.44</v>
      </c>
      <c r="R585" s="69">
        <f t="shared" si="92"/>
        <v>2.1960000000000002</v>
      </c>
      <c r="S585" s="83"/>
      <c r="T585" s="46" t="s">
        <v>108</v>
      </c>
      <c r="U585" s="46" t="s">
        <v>103</v>
      </c>
      <c r="V585" s="545" t="s">
        <v>107</v>
      </c>
      <c r="W585" s="546">
        <v>45597</v>
      </c>
      <c r="X585" s="31"/>
      <c r="Y585" s="547">
        <v>1</v>
      </c>
      <c r="Z585" s="30">
        <v>1</v>
      </c>
      <c r="AA585" s="30" t="s">
        <v>105</v>
      </c>
      <c r="AB585" s="728" t="s">
        <v>725</v>
      </c>
    </row>
    <row r="586" spans="1:86" s="106" customFormat="1" x14ac:dyDescent="0.25">
      <c r="A586" s="10" t="s">
        <v>436</v>
      </c>
      <c r="B586" s="68">
        <v>690013</v>
      </c>
      <c r="C586" s="11">
        <v>8588005818131</v>
      </c>
      <c r="D586" s="10" t="s">
        <v>437</v>
      </c>
      <c r="E586" s="380">
        <v>36.960000000000008</v>
      </c>
      <c r="F586" s="266">
        <f t="shared" si="91"/>
        <v>44.352000000000011</v>
      </c>
      <c r="G586" s="544" t="s">
        <v>139</v>
      </c>
      <c r="H586" s="544" t="s">
        <v>139</v>
      </c>
      <c r="I586" s="30" t="s">
        <v>99</v>
      </c>
      <c r="J586" s="30" t="s">
        <v>100</v>
      </c>
      <c r="K586" s="30">
        <v>73072390</v>
      </c>
      <c r="L586" s="30" t="s">
        <v>529</v>
      </c>
      <c r="M586" s="30">
        <v>300</v>
      </c>
      <c r="N586" s="83">
        <v>180</v>
      </c>
      <c r="O586" s="83">
        <v>300</v>
      </c>
      <c r="P586" s="30"/>
      <c r="Q586" s="69">
        <v>3</v>
      </c>
      <c r="R586" s="69">
        <f t="shared" si="92"/>
        <v>2.7</v>
      </c>
      <c r="S586" s="83"/>
      <c r="T586" s="46" t="s">
        <v>108</v>
      </c>
      <c r="U586" s="46" t="s">
        <v>103</v>
      </c>
      <c r="V586" s="545" t="s">
        <v>107</v>
      </c>
      <c r="W586" s="546">
        <v>45597</v>
      </c>
      <c r="X586" s="31"/>
      <c r="Y586" s="547">
        <v>1</v>
      </c>
      <c r="Z586" s="30">
        <v>1</v>
      </c>
      <c r="AA586" s="30" t="s">
        <v>105</v>
      </c>
      <c r="AB586" s="728" t="s">
        <v>725</v>
      </c>
    </row>
    <row r="587" spans="1:86" s="106" customFormat="1" x14ac:dyDescent="0.25">
      <c r="A587" s="10" t="s">
        <v>438</v>
      </c>
      <c r="B587" s="68">
        <v>690014</v>
      </c>
      <c r="C587" s="11">
        <v>8588005818148</v>
      </c>
      <c r="D587" s="10" t="s">
        <v>439</v>
      </c>
      <c r="E587" s="380">
        <v>4.51</v>
      </c>
      <c r="F587" s="266">
        <f t="shared" si="91"/>
        <v>5.4119999999999999</v>
      </c>
      <c r="G587" s="544" t="s">
        <v>139</v>
      </c>
      <c r="H587" s="544" t="s">
        <v>139</v>
      </c>
      <c r="I587" s="30" t="s">
        <v>99</v>
      </c>
      <c r="J587" s="30" t="s">
        <v>100</v>
      </c>
      <c r="K587" s="30">
        <v>73072390</v>
      </c>
      <c r="L587" s="30" t="s">
        <v>529</v>
      </c>
      <c r="M587" s="30">
        <v>100</v>
      </c>
      <c r="N587" s="83">
        <v>150</v>
      </c>
      <c r="O587" s="83">
        <v>150</v>
      </c>
      <c r="P587" s="30"/>
      <c r="Q587" s="69">
        <v>0.56999999999999995</v>
      </c>
      <c r="R587" s="69">
        <f t="shared" si="92"/>
        <v>0.51300000000000001</v>
      </c>
      <c r="S587" s="83"/>
      <c r="T587" s="46" t="s">
        <v>108</v>
      </c>
      <c r="U587" s="46" t="s">
        <v>530</v>
      </c>
      <c r="V587" s="545" t="s">
        <v>107</v>
      </c>
      <c r="W587" s="546">
        <v>45597</v>
      </c>
      <c r="X587" s="31"/>
      <c r="Y587" s="547">
        <v>1</v>
      </c>
      <c r="Z587" s="30">
        <v>1</v>
      </c>
      <c r="AA587" s="30" t="s">
        <v>105</v>
      </c>
      <c r="AB587" s="728" t="s">
        <v>725</v>
      </c>
    </row>
    <row r="588" spans="1:86" s="106" customFormat="1" ht="14.4" thickBot="1" x14ac:dyDescent="0.3">
      <c r="A588" s="10" t="s">
        <v>442</v>
      </c>
      <c r="B588" s="68">
        <v>690017</v>
      </c>
      <c r="C588" s="11">
        <v>8588005818179</v>
      </c>
      <c r="D588" s="10" t="s">
        <v>443</v>
      </c>
      <c r="E588" s="378">
        <v>6.6000000000000005</v>
      </c>
      <c r="F588" s="267">
        <f t="shared" si="91"/>
        <v>7.92</v>
      </c>
      <c r="G588" s="544" t="s">
        <v>139</v>
      </c>
      <c r="H588" s="544" t="s">
        <v>139</v>
      </c>
      <c r="I588" s="30" t="s">
        <v>99</v>
      </c>
      <c r="J588" s="30" t="s">
        <v>100</v>
      </c>
      <c r="K588" s="30">
        <v>73072390</v>
      </c>
      <c r="L588" s="30" t="s">
        <v>529</v>
      </c>
      <c r="M588" s="30">
        <v>50</v>
      </c>
      <c r="N588" s="83">
        <v>180</v>
      </c>
      <c r="O588" s="83">
        <v>150</v>
      </c>
      <c r="P588" s="30"/>
      <c r="Q588" s="69">
        <v>0.6</v>
      </c>
      <c r="R588" s="69">
        <f t="shared" si="92"/>
        <v>0.54</v>
      </c>
      <c r="S588" s="83"/>
      <c r="T588" s="46" t="s">
        <v>108</v>
      </c>
      <c r="U588" s="46" t="s">
        <v>530</v>
      </c>
      <c r="V588" s="545" t="s">
        <v>107</v>
      </c>
      <c r="W588" s="548">
        <v>45597</v>
      </c>
      <c r="X588" s="549"/>
      <c r="Y588" s="547">
        <v>1</v>
      </c>
      <c r="Z588" s="30">
        <v>1</v>
      </c>
      <c r="AA588" s="30" t="s">
        <v>105</v>
      </c>
      <c r="AB588" s="728" t="s">
        <v>725</v>
      </c>
    </row>
    <row r="589" spans="1:86" s="254" customFormat="1" ht="16.2" thickBot="1" x14ac:dyDescent="0.3">
      <c r="A589" s="244"/>
      <c r="B589" s="260"/>
      <c r="C589" s="247"/>
      <c r="D589" s="542" t="s">
        <v>444</v>
      </c>
      <c r="E589" s="550"/>
      <c r="F589" s="551"/>
      <c r="G589" s="512"/>
      <c r="H589" s="243"/>
      <c r="I589" s="248"/>
      <c r="J589" s="248"/>
      <c r="K589" s="248"/>
      <c r="L589" s="248"/>
      <c r="M589" s="249"/>
      <c r="N589" s="1172"/>
      <c r="O589" s="1172"/>
      <c r="P589" s="249"/>
      <c r="Q589" s="250"/>
      <c r="R589" s="250"/>
      <c r="S589" s="249"/>
      <c r="T589" s="249"/>
      <c r="U589" s="261"/>
      <c r="V589" s="262"/>
      <c r="W589" s="264"/>
      <c r="X589" s="264"/>
      <c r="Y589" s="249"/>
      <c r="Z589" s="249"/>
      <c r="AA589" s="249"/>
      <c r="AB589" s="735"/>
      <c r="AC589" s="84"/>
      <c r="AD589" s="84"/>
      <c r="AE589" s="84"/>
      <c r="AF589" s="84"/>
      <c r="AG589" s="84"/>
      <c r="AH589" s="84"/>
      <c r="AI589" s="84"/>
      <c r="AJ589" s="84"/>
      <c r="AK589" s="84"/>
      <c r="AL589" s="84"/>
      <c r="AM589" s="84"/>
      <c r="AN589" s="84"/>
      <c r="AO589" s="84"/>
      <c r="AP589" s="84"/>
      <c r="AQ589" s="84"/>
      <c r="AR589" s="84"/>
      <c r="AS589" s="84"/>
      <c r="AT589" s="84"/>
      <c r="AU589" s="84"/>
      <c r="AV589" s="84"/>
      <c r="AW589" s="84"/>
      <c r="AX589" s="84"/>
      <c r="AY589" s="84"/>
      <c r="AZ589" s="84"/>
      <c r="BA589" s="84"/>
      <c r="BB589" s="84"/>
      <c r="BC589" s="84"/>
      <c r="BD589" s="84"/>
      <c r="BE589" s="84"/>
      <c r="BF589" s="84"/>
      <c r="BG589" s="84"/>
      <c r="BH589" s="84"/>
      <c r="BI589" s="84"/>
      <c r="BJ589" s="84"/>
      <c r="BK589" s="84"/>
      <c r="BL589" s="84"/>
      <c r="BM589" s="84"/>
      <c r="BN589" s="84"/>
      <c r="BO589" s="84"/>
      <c r="BP589" s="84"/>
      <c r="BQ589" s="84"/>
      <c r="BR589" s="84"/>
      <c r="BS589" s="84"/>
      <c r="BT589" s="84"/>
      <c r="BU589" s="84"/>
      <c r="BV589" s="84"/>
      <c r="BW589" s="84"/>
      <c r="BX589" s="84"/>
      <c r="BY589" s="84"/>
      <c r="BZ589" s="84"/>
      <c r="CA589" s="84"/>
      <c r="CB589" s="84"/>
      <c r="CC589" s="84"/>
      <c r="CD589" s="84"/>
      <c r="CE589" s="84"/>
      <c r="CF589" s="84"/>
      <c r="CG589" s="84"/>
      <c r="CH589" s="84"/>
    </row>
    <row r="590" spans="1:86" s="106" customFormat="1" x14ac:dyDescent="0.25">
      <c r="A590" s="10" t="s">
        <v>449</v>
      </c>
      <c r="B590" s="68">
        <v>690106</v>
      </c>
      <c r="C590" s="11">
        <v>8588005818216</v>
      </c>
      <c r="D590" s="10" t="s">
        <v>450</v>
      </c>
      <c r="E590" s="379">
        <v>40.656000000000006</v>
      </c>
      <c r="F590" s="265">
        <f t="shared" ref="F590:F595" si="93">E590*1.2</f>
        <v>48.787200000000006</v>
      </c>
      <c r="G590" s="544" t="s">
        <v>139</v>
      </c>
      <c r="H590" s="544" t="s">
        <v>139</v>
      </c>
      <c r="I590" s="30" t="s">
        <v>99</v>
      </c>
      <c r="J590" s="30" t="s">
        <v>100</v>
      </c>
      <c r="K590" s="30">
        <v>73049000</v>
      </c>
      <c r="L590" s="30" t="s">
        <v>529</v>
      </c>
      <c r="M590" s="30">
        <v>1020</v>
      </c>
      <c r="N590" s="83">
        <v>200</v>
      </c>
      <c r="O590" s="83">
        <v>200</v>
      </c>
      <c r="P590" s="30"/>
      <c r="Q590" s="69">
        <v>9.2799999999999994</v>
      </c>
      <c r="R590" s="69">
        <f t="shared" ref="R590:R595" si="94">Q590*0.9</f>
        <v>8.3520000000000003</v>
      </c>
      <c r="S590" s="83"/>
      <c r="T590" s="46" t="s">
        <v>108</v>
      </c>
      <c r="U590" s="46" t="s">
        <v>103</v>
      </c>
      <c r="V590" s="47" t="s">
        <v>107</v>
      </c>
      <c r="W590" s="546">
        <v>45597</v>
      </c>
      <c r="X590" s="31"/>
      <c r="Y590" s="30">
        <v>1</v>
      </c>
      <c r="Z590" s="30">
        <v>1</v>
      </c>
      <c r="AA590" s="30" t="s">
        <v>105</v>
      </c>
      <c r="AB590" s="728" t="s">
        <v>725</v>
      </c>
    </row>
    <row r="591" spans="1:86" s="106" customFormat="1" x14ac:dyDescent="0.25">
      <c r="A591" s="10" t="s">
        <v>453</v>
      </c>
      <c r="B591" s="68">
        <v>690110</v>
      </c>
      <c r="C591" s="11">
        <v>8588005818278</v>
      </c>
      <c r="D591" s="10" t="s">
        <v>454</v>
      </c>
      <c r="E591" s="380">
        <v>38.192000000000007</v>
      </c>
      <c r="F591" s="266">
        <f t="shared" si="93"/>
        <v>45.830400000000004</v>
      </c>
      <c r="G591" s="544" t="s">
        <v>139</v>
      </c>
      <c r="H591" s="544" t="s">
        <v>139</v>
      </c>
      <c r="I591" s="30" t="s">
        <v>99</v>
      </c>
      <c r="J591" s="30" t="s">
        <v>100</v>
      </c>
      <c r="K591" s="30">
        <v>73072390</v>
      </c>
      <c r="L591" s="30" t="s">
        <v>529</v>
      </c>
      <c r="M591" s="30">
        <v>400</v>
      </c>
      <c r="N591" s="83">
        <v>200</v>
      </c>
      <c r="O591" s="83">
        <v>200</v>
      </c>
      <c r="P591" s="30"/>
      <c r="Q591" s="69">
        <v>3.8</v>
      </c>
      <c r="R591" s="69">
        <f t="shared" si="94"/>
        <v>3.42</v>
      </c>
      <c r="S591" s="83"/>
      <c r="T591" s="46" t="s">
        <v>108</v>
      </c>
      <c r="U591" s="46" t="s">
        <v>103</v>
      </c>
      <c r="V591" s="47" t="s">
        <v>107</v>
      </c>
      <c r="W591" s="546">
        <v>45597</v>
      </c>
      <c r="X591" s="31"/>
      <c r="Y591" s="30">
        <v>1</v>
      </c>
      <c r="Z591" s="30">
        <v>1</v>
      </c>
      <c r="AA591" s="30" t="s">
        <v>105</v>
      </c>
      <c r="AB591" s="728" t="s">
        <v>725</v>
      </c>
    </row>
    <row r="592" spans="1:86" s="106" customFormat="1" x14ac:dyDescent="0.25">
      <c r="A592" s="10" t="s">
        <v>456</v>
      </c>
      <c r="B592" s="68">
        <v>690112</v>
      </c>
      <c r="C592" s="11">
        <v>8588005818292</v>
      </c>
      <c r="D592" s="10" t="s">
        <v>457</v>
      </c>
      <c r="E592" s="380">
        <v>25.256000000000004</v>
      </c>
      <c r="F592" s="266">
        <f t="shared" si="93"/>
        <v>30.307200000000002</v>
      </c>
      <c r="G592" s="544" t="s">
        <v>139</v>
      </c>
      <c r="H592" s="544" t="s">
        <v>139</v>
      </c>
      <c r="I592" s="30" t="s">
        <v>99</v>
      </c>
      <c r="J592" s="30" t="s">
        <v>100</v>
      </c>
      <c r="K592" s="30">
        <v>73072390</v>
      </c>
      <c r="L592" s="30" t="s">
        <v>529</v>
      </c>
      <c r="M592" s="30">
        <v>420</v>
      </c>
      <c r="N592" s="83">
        <v>200</v>
      </c>
      <c r="O592" s="83">
        <v>200</v>
      </c>
      <c r="P592" s="30"/>
      <c r="Q592" s="69">
        <v>2.34</v>
      </c>
      <c r="R592" s="69">
        <f t="shared" si="94"/>
        <v>2.1059999999999999</v>
      </c>
      <c r="S592" s="83"/>
      <c r="T592" s="46" t="s">
        <v>108</v>
      </c>
      <c r="U592" s="46" t="s">
        <v>103</v>
      </c>
      <c r="V592" s="47" t="s">
        <v>107</v>
      </c>
      <c r="W592" s="546">
        <v>45597</v>
      </c>
      <c r="X592" s="31"/>
      <c r="Y592" s="30">
        <v>1</v>
      </c>
      <c r="Z592" s="30">
        <v>1</v>
      </c>
      <c r="AA592" s="30" t="s">
        <v>105</v>
      </c>
      <c r="AB592" s="728" t="s">
        <v>725</v>
      </c>
    </row>
    <row r="593" spans="1:86" s="106" customFormat="1" x14ac:dyDescent="0.25">
      <c r="A593" s="10" t="s">
        <v>458</v>
      </c>
      <c r="B593" s="68">
        <v>690113</v>
      </c>
      <c r="C593" s="11">
        <v>8588005818308</v>
      </c>
      <c r="D593" s="10" t="s">
        <v>459</v>
      </c>
      <c r="E593" s="380">
        <v>38.192000000000007</v>
      </c>
      <c r="F593" s="266">
        <f t="shared" si="93"/>
        <v>45.830400000000004</v>
      </c>
      <c r="G593" s="544" t="s">
        <v>139</v>
      </c>
      <c r="H593" s="544" t="s">
        <v>139</v>
      </c>
      <c r="I593" s="30" t="s">
        <v>99</v>
      </c>
      <c r="J593" s="30" t="s">
        <v>100</v>
      </c>
      <c r="K593" s="30">
        <v>73072390</v>
      </c>
      <c r="L593" s="30" t="s">
        <v>529</v>
      </c>
      <c r="M593" s="30">
        <v>420</v>
      </c>
      <c r="N593" s="83">
        <v>200</v>
      </c>
      <c r="O593" s="83">
        <v>250</v>
      </c>
      <c r="P593" s="30"/>
      <c r="Q593" s="69">
        <v>3.55</v>
      </c>
      <c r="R593" s="69">
        <f t="shared" si="94"/>
        <v>3.1949999999999998</v>
      </c>
      <c r="S593" s="83"/>
      <c r="T593" s="46" t="s">
        <v>108</v>
      </c>
      <c r="U593" s="46" t="s">
        <v>103</v>
      </c>
      <c r="V593" s="47" t="s">
        <v>107</v>
      </c>
      <c r="W593" s="546">
        <v>45597</v>
      </c>
      <c r="X593" s="31"/>
      <c r="Y593" s="30">
        <v>1</v>
      </c>
      <c r="Z593" s="30">
        <v>1</v>
      </c>
      <c r="AA593" s="30" t="s">
        <v>105</v>
      </c>
      <c r="AB593" s="728" t="s">
        <v>725</v>
      </c>
    </row>
    <row r="594" spans="1:86" s="106" customFormat="1" x14ac:dyDescent="0.25">
      <c r="A594" s="10" t="s">
        <v>460</v>
      </c>
      <c r="B594" s="68">
        <v>690114</v>
      </c>
      <c r="C594" s="11">
        <v>8588005818315</v>
      </c>
      <c r="D594" s="10" t="s">
        <v>461</v>
      </c>
      <c r="E594" s="380">
        <v>6.2700000000000005</v>
      </c>
      <c r="F594" s="266">
        <f t="shared" si="93"/>
        <v>7.524</v>
      </c>
      <c r="G594" s="544" t="s">
        <v>139</v>
      </c>
      <c r="H594" s="544" t="s">
        <v>139</v>
      </c>
      <c r="I594" s="30" t="s">
        <v>99</v>
      </c>
      <c r="J594" s="30" t="s">
        <v>100</v>
      </c>
      <c r="K594" s="30">
        <v>73072390</v>
      </c>
      <c r="L594" s="30" t="s">
        <v>529</v>
      </c>
      <c r="M594" s="30">
        <v>100</v>
      </c>
      <c r="N594" s="83">
        <v>180</v>
      </c>
      <c r="O594" s="83">
        <v>180</v>
      </c>
      <c r="P594" s="30"/>
      <c r="Q594" s="69">
        <v>0.67</v>
      </c>
      <c r="R594" s="69">
        <f t="shared" si="94"/>
        <v>0.60300000000000009</v>
      </c>
      <c r="S594" s="83"/>
      <c r="T594" s="46" t="s">
        <v>108</v>
      </c>
      <c r="U594" s="46" t="s">
        <v>530</v>
      </c>
      <c r="V594" s="47" t="s">
        <v>107</v>
      </c>
      <c r="W594" s="546">
        <v>45597</v>
      </c>
      <c r="X594" s="31"/>
      <c r="Y594" s="30">
        <v>1</v>
      </c>
      <c r="Z594" s="30">
        <v>1</v>
      </c>
      <c r="AA594" s="30" t="s">
        <v>105</v>
      </c>
      <c r="AB594" s="728" t="s">
        <v>725</v>
      </c>
    </row>
    <row r="595" spans="1:86" s="106" customFormat="1" ht="14.4" thickBot="1" x14ac:dyDescent="0.3">
      <c r="A595" s="10" t="s">
        <v>465</v>
      </c>
      <c r="B595" s="68">
        <v>690117</v>
      </c>
      <c r="C595" s="11">
        <v>8588005818346</v>
      </c>
      <c r="D595" s="10" t="s">
        <v>466</v>
      </c>
      <c r="E595" s="378">
        <v>7.5900000000000007</v>
      </c>
      <c r="F595" s="267">
        <f t="shared" si="93"/>
        <v>9.1080000000000005</v>
      </c>
      <c r="G595" s="544" t="s">
        <v>139</v>
      </c>
      <c r="H595" s="544" t="s">
        <v>139</v>
      </c>
      <c r="I595" s="30" t="s">
        <v>99</v>
      </c>
      <c r="J595" s="30" t="s">
        <v>100</v>
      </c>
      <c r="K595" s="30">
        <v>73072390</v>
      </c>
      <c r="L595" s="30" t="s">
        <v>529</v>
      </c>
      <c r="M595" s="30">
        <v>50</v>
      </c>
      <c r="N595" s="83">
        <v>180</v>
      </c>
      <c r="O595" s="83">
        <v>180</v>
      </c>
      <c r="P595" s="30"/>
      <c r="Q595" s="69">
        <v>0.8</v>
      </c>
      <c r="R595" s="69">
        <f t="shared" si="94"/>
        <v>0.72000000000000008</v>
      </c>
      <c r="S595" s="83"/>
      <c r="T595" s="46" t="s">
        <v>108</v>
      </c>
      <c r="U595" s="46" t="s">
        <v>530</v>
      </c>
      <c r="V595" s="47" t="s">
        <v>107</v>
      </c>
      <c r="W595" s="548">
        <v>45597</v>
      </c>
      <c r="X595" s="549"/>
      <c r="Y595" s="30">
        <v>1</v>
      </c>
      <c r="Z595" s="30">
        <v>1</v>
      </c>
      <c r="AA595" s="30" t="s">
        <v>105</v>
      </c>
      <c r="AB595" s="728" t="s">
        <v>725</v>
      </c>
    </row>
    <row r="596" spans="1:86" s="254" customFormat="1" ht="16.2" thickBot="1" x14ac:dyDescent="0.3">
      <c r="A596" s="244"/>
      <c r="B596" s="260"/>
      <c r="C596" s="247"/>
      <c r="D596" s="542" t="s">
        <v>467</v>
      </c>
      <c r="E596" s="550"/>
      <c r="F596" s="551"/>
      <c r="G596" s="512"/>
      <c r="H596" s="243"/>
      <c r="I596" s="248"/>
      <c r="J596" s="248"/>
      <c r="K596" s="248"/>
      <c r="L596" s="248"/>
      <c r="M596" s="249"/>
      <c r="N596" s="1172"/>
      <c r="O596" s="1172"/>
      <c r="P596" s="249"/>
      <c r="Q596" s="250"/>
      <c r="R596" s="250"/>
      <c r="S596" s="249"/>
      <c r="T596" s="249"/>
      <c r="U596" s="261"/>
      <c r="V596" s="262"/>
      <c r="W596" s="246"/>
      <c r="X596" s="246"/>
      <c r="Y596" s="249"/>
      <c r="Z596" s="249"/>
      <c r="AA596" s="249"/>
      <c r="AB596" s="735"/>
      <c r="AC596" s="84"/>
      <c r="AD596" s="84"/>
      <c r="AE596" s="84"/>
      <c r="AF596" s="84"/>
      <c r="AG596" s="84"/>
      <c r="AH596" s="84"/>
      <c r="AI596" s="84"/>
      <c r="AJ596" s="84"/>
      <c r="AK596" s="84"/>
      <c r="AL596" s="84"/>
      <c r="AM596" s="84"/>
      <c r="AN596" s="84"/>
      <c r="AO596" s="84"/>
      <c r="AP596" s="84"/>
      <c r="AQ596" s="84"/>
      <c r="AR596" s="84"/>
      <c r="AS596" s="84"/>
      <c r="AT596" s="84"/>
      <c r="AU596" s="84"/>
      <c r="AV596" s="84"/>
      <c r="AW596" s="84"/>
      <c r="AX596" s="84"/>
      <c r="AY596" s="84"/>
      <c r="AZ596" s="84"/>
      <c r="BA596" s="84"/>
      <c r="BB596" s="84"/>
      <c r="BC596" s="84"/>
      <c r="BD596" s="84"/>
      <c r="BE596" s="84"/>
      <c r="BF596" s="84"/>
      <c r="BG596" s="84"/>
      <c r="BH596" s="84"/>
      <c r="BI596" s="84"/>
      <c r="BJ596" s="84"/>
      <c r="BK596" s="84"/>
      <c r="BL596" s="84"/>
      <c r="BM596" s="84"/>
      <c r="BN596" s="84"/>
      <c r="BO596" s="84"/>
      <c r="BP596" s="84"/>
      <c r="BQ596" s="84"/>
      <c r="BR596" s="84"/>
      <c r="BS596" s="84"/>
      <c r="BT596" s="84"/>
      <c r="BU596" s="84"/>
      <c r="BV596" s="84"/>
      <c r="BW596" s="84"/>
      <c r="BX596" s="84"/>
      <c r="BY596" s="84"/>
      <c r="BZ596" s="84"/>
      <c r="CA596" s="84"/>
      <c r="CB596" s="84"/>
      <c r="CC596" s="84"/>
      <c r="CD596" s="84"/>
      <c r="CE596" s="84"/>
      <c r="CF596" s="84"/>
      <c r="CG596" s="84"/>
      <c r="CH596" s="84"/>
    </row>
    <row r="597" spans="1:86" s="106" customFormat="1" x14ac:dyDescent="0.25">
      <c r="A597" s="10" t="s">
        <v>472</v>
      </c>
      <c r="B597" s="68">
        <v>690207</v>
      </c>
      <c r="C597" s="11">
        <v>8588005818414</v>
      </c>
      <c r="D597" s="10" t="s">
        <v>473</v>
      </c>
      <c r="E597" s="380">
        <v>28.952000000000005</v>
      </c>
      <c r="F597" s="266">
        <f t="shared" ref="F597:F600" si="95">E597*1.2</f>
        <v>34.742400000000004</v>
      </c>
      <c r="G597" s="544" t="s">
        <v>139</v>
      </c>
      <c r="H597" s="544" t="s">
        <v>139</v>
      </c>
      <c r="I597" s="30" t="s">
        <v>99</v>
      </c>
      <c r="J597" s="30" t="s">
        <v>100</v>
      </c>
      <c r="K597" s="30">
        <v>73072390</v>
      </c>
      <c r="L597" s="30" t="s">
        <v>529</v>
      </c>
      <c r="M597" s="30">
        <v>400</v>
      </c>
      <c r="N597" s="83">
        <v>210</v>
      </c>
      <c r="O597" s="83">
        <v>420</v>
      </c>
      <c r="P597" s="30"/>
      <c r="Q597" s="69">
        <v>4.47</v>
      </c>
      <c r="R597" s="69">
        <f t="shared" ref="R597:R600" si="96">Q597*0.9</f>
        <v>4.0229999999999997</v>
      </c>
      <c r="S597" s="83"/>
      <c r="T597" s="46" t="s">
        <v>108</v>
      </c>
      <c r="U597" s="46" t="s">
        <v>103</v>
      </c>
      <c r="V597" s="47" t="s">
        <v>107</v>
      </c>
      <c r="W597" s="546">
        <v>45597</v>
      </c>
      <c r="X597" s="31"/>
      <c r="Y597" s="30">
        <v>1</v>
      </c>
      <c r="Z597" s="30">
        <v>1</v>
      </c>
      <c r="AA597" s="30" t="s">
        <v>105</v>
      </c>
      <c r="AB597" s="728" t="s">
        <v>725</v>
      </c>
    </row>
    <row r="598" spans="1:86" s="106" customFormat="1" x14ac:dyDescent="0.25">
      <c r="A598" s="10" t="s">
        <v>476</v>
      </c>
      <c r="B598" s="68">
        <v>690210</v>
      </c>
      <c r="C598" s="11">
        <v>8588005818445</v>
      </c>
      <c r="D598" s="10" t="s">
        <v>477</v>
      </c>
      <c r="E598" s="380">
        <v>39.424000000000007</v>
      </c>
      <c r="F598" s="266">
        <f t="shared" si="95"/>
        <v>47.308800000000005</v>
      </c>
      <c r="G598" s="544" t="s">
        <v>139</v>
      </c>
      <c r="H598" s="544" t="s">
        <v>139</v>
      </c>
      <c r="I598" s="30" t="s">
        <v>99</v>
      </c>
      <c r="J598" s="30" t="s">
        <v>100</v>
      </c>
      <c r="K598" s="30">
        <v>73072390</v>
      </c>
      <c r="L598" s="30" t="s">
        <v>529</v>
      </c>
      <c r="M598" s="30">
        <v>450</v>
      </c>
      <c r="N598" s="83">
        <v>200</v>
      </c>
      <c r="O598" s="83">
        <v>250</v>
      </c>
      <c r="P598" s="30"/>
      <c r="Q598" s="69">
        <v>4.45</v>
      </c>
      <c r="R598" s="69">
        <f t="shared" si="96"/>
        <v>4.0049999999999999</v>
      </c>
      <c r="S598" s="83"/>
      <c r="T598" s="46" t="s">
        <v>108</v>
      </c>
      <c r="U598" s="46" t="s">
        <v>103</v>
      </c>
      <c r="V598" s="47" t="s">
        <v>107</v>
      </c>
      <c r="W598" s="546">
        <v>45597</v>
      </c>
      <c r="X598" s="31"/>
      <c r="Y598" s="30">
        <v>1</v>
      </c>
      <c r="Z598" s="30">
        <v>1</v>
      </c>
      <c r="AA598" s="30" t="s">
        <v>105</v>
      </c>
      <c r="AB598" s="728" t="s">
        <v>725</v>
      </c>
    </row>
    <row r="599" spans="1:86" s="106" customFormat="1" x14ac:dyDescent="0.25">
      <c r="A599" s="10" t="s">
        <v>479</v>
      </c>
      <c r="B599" s="68">
        <v>690213</v>
      </c>
      <c r="C599" s="11">
        <v>8588005818476</v>
      </c>
      <c r="D599" s="10" t="s">
        <v>480</v>
      </c>
      <c r="E599" s="380">
        <v>43.612800000000007</v>
      </c>
      <c r="F599" s="266">
        <f t="shared" si="95"/>
        <v>52.335360000000009</v>
      </c>
      <c r="G599" s="544" t="s">
        <v>139</v>
      </c>
      <c r="H599" s="544" t="s">
        <v>139</v>
      </c>
      <c r="I599" s="30" t="s">
        <v>99</v>
      </c>
      <c r="J599" s="30" t="s">
        <v>100</v>
      </c>
      <c r="K599" s="30">
        <v>73072390</v>
      </c>
      <c r="L599" s="30" t="s">
        <v>529</v>
      </c>
      <c r="M599" s="30">
        <v>410</v>
      </c>
      <c r="N599" s="83">
        <v>210</v>
      </c>
      <c r="O599" s="83">
        <v>410</v>
      </c>
      <c r="P599" s="30"/>
      <c r="Q599" s="69">
        <v>3.8</v>
      </c>
      <c r="R599" s="69">
        <f t="shared" si="96"/>
        <v>3.42</v>
      </c>
      <c r="S599" s="83"/>
      <c r="T599" s="46" t="s">
        <v>108</v>
      </c>
      <c r="U599" s="46" t="s">
        <v>103</v>
      </c>
      <c r="V599" s="47" t="s">
        <v>107</v>
      </c>
      <c r="W599" s="546">
        <v>45597</v>
      </c>
      <c r="X599" s="31"/>
      <c r="Y599" s="30">
        <v>1</v>
      </c>
      <c r="Z599" s="30">
        <v>1</v>
      </c>
      <c r="AA599" s="30" t="s">
        <v>105</v>
      </c>
      <c r="AB599" s="728" t="s">
        <v>725</v>
      </c>
    </row>
    <row r="600" spans="1:86" s="106" customFormat="1" ht="14.4" thickBot="1" x14ac:dyDescent="0.3">
      <c r="A600" s="10" t="s">
        <v>484</v>
      </c>
      <c r="B600" s="68">
        <v>690217</v>
      </c>
      <c r="C600" s="11">
        <v>8588005818513</v>
      </c>
      <c r="D600" s="10" t="s">
        <v>485</v>
      </c>
      <c r="E600" s="378">
        <v>8.0300000000000011</v>
      </c>
      <c r="F600" s="267">
        <f t="shared" si="95"/>
        <v>9.636000000000001</v>
      </c>
      <c r="G600" s="544" t="s">
        <v>139</v>
      </c>
      <c r="H600" s="544" t="s">
        <v>139</v>
      </c>
      <c r="I600" s="30" t="s">
        <v>99</v>
      </c>
      <c r="J600" s="30" t="s">
        <v>100</v>
      </c>
      <c r="K600" s="30">
        <v>73072390</v>
      </c>
      <c r="L600" s="30" t="s">
        <v>529</v>
      </c>
      <c r="M600" s="30">
        <v>50</v>
      </c>
      <c r="N600" s="83">
        <v>200</v>
      </c>
      <c r="O600" s="83">
        <v>200</v>
      </c>
      <c r="P600" s="30"/>
      <c r="Q600" s="69">
        <v>0.9</v>
      </c>
      <c r="R600" s="69">
        <f t="shared" si="96"/>
        <v>0.81</v>
      </c>
      <c r="S600" s="83"/>
      <c r="T600" s="46" t="s">
        <v>108</v>
      </c>
      <c r="U600" s="46" t="s">
        <v>530</v>
      </c>
      <c r="V600" s="47" t="s">
        <v>107</v>
      </c>
      <c r="W600" s="548">
        <v>45597</v>
      </c>
      <c r="X600" s="549"/>
      <c r="Y600" s="30">
        <v>1</v>
      </c>
      <c r="Z600" s="30">
        <v>1</v>
      </c>
      <c r="AA600" s="30" t="s">
        <v>105</v>
      </c>
      <c r="AB600" s="728" t="s">
        <v>725</v>
      </c>
    </row>
    <row r="601" spans="1:86" s="254" customFormat="1" ht="16.2" thickBot="1" x14ac:dyDescent="0.3">
      <c r="A601" s="244"/>
      <c r="B601" s="260"/>
      <c r="C601" s="247"/>
      <c r="D601" s="542" t="s">
        <v>486</v>
      </c>
      <c r="E601" s="550"/>
      <c r="F601" s="551"/>
      <c r="G601" s="512"/>
      <c r="H601" s="243"/>
      <c r="I601" s="248"/>
      <c r="J601" s="248"/>
      <c r="K601" s="248"/>
      <c r="L601" s="248"/>
      <c r="M601" s="249"/>
      <c r="N601" s="1172"/>
      <c r="O601" s="1172"/>
      <c r="P601" s="249"/>
      <c r="Q601" s="249"/>
      <c r="R601" s="250"/>
      <c r="S601" s="249"/>
      <c r="T601" s="249"/>
      <c r="U601" s="261"/>
      <c r="V601" s="262"/>
      <c r="W601" s="246"/>
      <c r="X601" s="246"/>
      <c r="Y601" s="249"/>
      <c r="Z601" s="249"/>
      <c r="AA601" s="249"/>
      <c r="AB601" s="735"/>
      <c r="AC601" s="84"/>
      <c r="AD601" s="84"/>
      <c r="AE601" s="84"/>
      <c r="AF601" s="84"/>
      <c r="AG601" s="84"/>
      <c r="AH601" s="84"/>
      <c r="AI601" s="84"/>
      <c r="AJ601" s="84"/>
      <c r="AK601" s="84"/>
      <c r="AL601" s="84"/>
      <c r="AM601" s="84"/>
      <c r="AN601" s="84"/>
      <c r="AO601" s="84"/>
      <c r="AP601" s="84"/>
      <c r="AQ601" s="84"/>
      <c r="AR601" s="84"/>
      <c r="AS601" s="84"/>
      <c r="AT601" s="84"/>
      <c r="AU601" s="84"/>
      <c r="AV601" s="84"/>
      <c r="AW601" s="84"/>
      <c r="AX601" s="84"/>
      <c r="AY601" s="84"/>
      <c r="AZ601" s="84"/>
      <c r="BA601" s="84"/>
      <c r="BB601" s="84"/>
      <c r="BC601" s="84"/>
      <c r="BD601" s="84"/>
      <c r="BE601" s="84"/>
      <c r="BF601" s="84"/>
      <c r="BG601" s="84"/>
      <c r="BH601" s="84"/>
      <c r="BI601" s="84"/>
      <c r="BJ601" s="84"/>
      <c r="BK601" s="84"/>
      <c r="BL601" s="84"/>
      <c r="BM601" s="84"/>
      <c r="BN601" s="84"/>
      <c r="BO601" s="84"/>
      <c r="BP601" s="84"/>
      <c r="BQ601" s="84"/>
      <c r="BR601" s="84"/>
      <c r="BS601" s="84"/>
      <c r="BT601" s="84"/>
      <c r="BU601" s="84"/>
      <c r="BV601" s="84"/>
      <c r="BW601" s="84"/>
      <c r="BX601" s="84"/>
      <c r="BY601" s="84"/>
      <c r="BZ601" s="84"/>
      <c r="CA601" s="84"/>
      <c r="CB601" s="84"/>
      <c r="CC601" s="84"/>
      <c r="CD601" s="84"/>
      <c r="CE601" s="84"/>
      <c r="CF601" s="84"/>
      <c r="CG601" s="84"/>
      <c r="CH601" s="84"/>
    </row>
    <row r="602" spans="1:86" s="106" customFormat="1" ht="14.4" thickBot="1" x14ac:dyDescent="0.3">
      <c r="A602" s="10" t="s">
        <v>493</v>
      </c>
      <c r="B602" s="68">
        <v>690303</v>
      </c>
      <c r="C602" s="11">
        <v>8588005818551</v>
      </c>
      <c r="D602" s="10" t="s">
        <v>494</v>
      </c>
      <c r="E602" s="554">
        <v>17.987200000000001</v>
      </c>
      <c r="F602" s="555">
        <f t="shared" ref="F602" si="97">E602*1.2</f>
        <v>21.58464</v>
      </c>
      <c r="G602" s="544" t="s">
        <v>139</v>
      </c>
      <c r="H602" s="544" t="s">
        <v>139</v>
      </c>
      <c r="I602" s="30" t="s">
        <v>99</v>
      </c>
      <c r="J602" s="30" t="s">
        <v>100</v>
      </c>
      <c r="K602" s="30">
        <v>73072390</v>
      </c>
      <c r="L602" s="30" t="s">
        <v>529</v>
      </c>
      <c r="M602" s="30">
        <v>100</v>
      </c>
      <c r="N602" s="83">
        <v>200</v>
      </c>
      <c r="O602" s="83">
        <v>150</v>
      </c>
      <c r="P602" s="30"/>
      <c r="Q602" s="98">
        <v>2</v>
      </c>
      <c r="R602" s="69"/>
      <c r="S602" s="46"/>
      <c r="T602" s="46" t="s">
        <v>108</v>
      </c>
      <c r="U602" s="46" t="s">
        <v>530</v>
      </c>
      <c r="V602" s="47" t="s">
        <v>107</v>
      </c>
      <c r="W602" s="546">
        <v>45597</v>
      </c>
      <c r="X602" s="549"/>
      <c r="Y602" s="30">
        <v>1</v>
      </c>
      <c r="Z602" s="30">
        <v>1</v>
      </c>
      <c r="AA602" s="30" t="s">
        <v>105</v>
      </c>
      <c r="AB602" s="728" t="s">
        <v>725</v>
      </c>
    </row>
    <row r="603" spans="1:86" s="254" customFormat="1" ht="16.2" thickBot="1" x14ac:dyDescent="0.3">
      <c r="A603" s="501"/>
      <c r="B603" s="502"/>
      <c r="C603" s="503"/>
      <c r="D603" s="556" t="s">
        <v>495</v>
      </c>
      <c r="E603" s="550"/>
      <c r="F603" s="551"/>
      <c r="G603" s="557"/>
      <c r="H603" s="259"/>
      <c r="I603" s="504"/>
      <c r="J603" s="504"/>
      <c r="K603" s="504"/>
      <c r="L603" s="504"/>
      <c r="M603" s="505"/>
      <c r="N603" s="1175"/>
      <c r="O603" s="1175"/>
      <c r="P603" s="505"/>
      <c r="Q603" s="506"/>
      <c r="R603" s="506"/>
      <c r="S603" s="505"/>
      <c r="T603" s="505"/>
      <c r="U603" s="507"/>
      <c r="V603" s="508"/>
      <c r="W603" s="263"/>
      <c r="X603" s="263"/>
      <c r="Y603" s="505"/>
      <c r="Z603" s="505"/>
      <c r="AA603" s="505"/>
      <c r="AB603" s="739"/>
      <c r="AC603" s="84"/>
      <c r="AD603" s="84"/>
      <c r="AE603" s="84"/>
      <c r="AF603" s="84"/>
      <c r="AG603" s="84"/>
      <c r="AH603" s="84"/>
      <c r="AI603" s="84"/>
      <c r="AJ603" s="84"/>
      <c r="AK603" s="84"/>
      <c r="AL603" s="84"/>
      <c r="AM603" s="84"/>
      <c r="AN603" s="84"/>
      <c r="AO603" s="84"/>
      <c r="AP603" s="84"/>
      <c r="AQ603" s="84"/>
      <c r="AR603" s="84"/>
      <c r="AS603" s="84"/>
      <c r="AT603" s="84"/>
      <c r="AU603" s="84"/>
      <c r="AV603" s="84"/>
      <c r="AW603" s="84"/>
      <c r="AX603" s="84"/>
      <c r="AY603" s="84"/>
      <c r="AZ603" s="84"/>
      <c r="BA603" s="84"/>
      <c r="BB603" s="84"/>
      <c r="BC603" s="84"/>
      <c r="BD603" s="84"/>
      <c r="BE603" s="84"/>
      <c r="BF603" s="84"/>
      <c r="BG603" s="84"/>
      <c r="BH603" s="84"/>
      <c r="BI603" s="84"/>
      <c r="BJ603" s="84"/>
      <c r="BK603" s="84"/>
      <c r="BL603" s="84"/>
      <c r="BM603" s="84"/>
      <c r="BN603" s="84"/>
      <c r="BO603" s="84"/>
      <c r="BP603" s="84"/>
      <c r="BQ603" s="84"/>
      <c r="BR603" s="84"/>
      <c r="BS603" s="84"/>
      <c r="BT603" s="84"/>
      <c r="BU603" s="84"/>
      <c r="BV603" s="84"/>
      <c r="BW603" s="84"/>
      <c r="BX603" s="84"/>
      <c r="BY603" s="84"/>
      <c r="BZ603" s="84"/>
      <c r="CA603" s="84"/>
      <c r="CB603" s="84"/>
      <c r="CC603" s="84"/>
      <c r="CD603" s="84"/>
      <c r="CE603" s="84"/>
      <c r="CF603" s="84"/>
      <c r="CG603" s="84"/>
      <c r="CH603" s="84"/>
    </row>
    <row r="604" spans="1:86" s="106" customFormat="1" x14ac:dyDescent="0.25">
      <c r="A604" s="558" t="s">
        <v>509</v>
      </c>
      <c r="B604" s="137">
        <v>690405</v>
      </c>
      <c r="C604" s="559">
        <v>8588005818636</v>
      </c>
      <c r="D604" s="558" t="s">
        <v>510</v>
      </c>
      <c r="E604" s="379">
        <v>28.336000000000006</v>
      </c>
      <c r="F604" s="265">
        <f t="shared" ref="F604:F610" si="98">E604*1.2</f>
        <v>34.003200000000007</v>
      </c>
      <c r="G604" s="560" t="s">
        <v>139</v>
      </c>
      <c r="H604" s="560" t="s">
        <v>139</v>
      </c>
      <c r="I604" s="102" t="s">
        <v>99</v>
      </c>
      <c r="J604" s="102" t="s">
        <v>100</v>
      </c>
      <c r="K604" s="102">
        <v>73049000</v>
      </c>
      <c r="L604" s="102" t="s">
        <v>529</v>
      </c>
      <c r="M604" s="102">
        <v>520</v>
      </c>
      <c r="N604" s="1106">
        <v>200</v>
      </c>
      <c r="O604" s="1106">
        <v>200</v>
      </c>
      <c r="P604" s="102"/>
      <c r="Q604" s="138"/>
      <c r="R604" s="138"/>
      <c r="S604" s="268"/>
      <c r="T604" s="268" t="s">
        <v>108</v>
      </c>
      <c r="U604" s="268"/>
      <c r="V604" s="561" t="s">
        <v>107</v>
      </c>
      <c r="W604" s="552">
        <v>45597</v>
      </c>
      <c r="X604" s="553"/>
      <c r="Y604" s="562">
        <v>1</v>
      </c>
      <c r="Z604" s="102">
        <v>1</v>
      </c>
      <c r="AA604" s="102" t="s">
        <v>105</v>
      </c>
      <c r="AB604" s="740" t="s">
        <v>725</v>
      </c>
    </row>
    <row r="605" spans="1:86" s="106" customFormat="1" x14ac:dyDescent="0.25">
      <c r="A605" s="10" t="s">
        <v>511</v>
      </c>
      <c r="B605" s="68">
        <v>690406</v>
      </c>
      <c r="C605" s="563">
        <v>8588005818629</v>
      </c>
      <c r="D605" s="10" t="s">
        <v>512</v>
      </c>
      <c r="E605" s="380">
        <v>39.177600000000012</v>
      </c>
      <c r="F605" s="266">
        <f t="shared" si="98"/>
        <v>47.013120000000015</v>
      </c>
      <c r="G605" s="544" t="s">
        <v>139</v>
      </c>
      <c r="H605" s="544" t="s">
        <v>139</v>
      </c>
      <c r="I605" s="30" t="s">
        <v>99</v>
      </c>
      <c r="J605" s="30" t="s">
        <v>100</v>
      </c>
      <c r="K605" s="30">
        <v>73049000</v>
      </c>
      <c r="L605" s="30" t="s">
        <v>529</v>
      </c>
      <c r="M605" s="30">
        <v>1020</v>
      </c>
      <c r="N605" s="83">
        <v>200</v>
      </c>
      <c r="O605" s="83">
        <v>200</v>
      </c>
      <c r="P605" s="30"/>
      <c r="Q605" s="69"/>
      <c r="R605" s="69"/>
      <c r="S605" s="46"/>
      <c r="T605" s="46" t="s">
        <v>108</v>
      </c>
      <c r="U605" s="46"/>
      <c r="V605" s="545" t="s">
        <v>107</v>
      </c>
      <c r="W605" s="546">
        <v>45597</v>
      </c>
      <c r="X605" s="31"/>
      <c r="Y605" s="547">
        <v>1</v>
      </c>
      <c r="Z605" s="30">
        <v>1</v>
      </c>
      <c r="AA605" s="30" t="s">
        <v>105</v>
      </c>
      <c r="AB605" s="728" t="s">
        <v>725</v>
      </c>
    </row>
    <row r="606" spans="1:86" s="106" customFormat="1" x14ac:dyDescent="0.25">
      <c r="A606" s="10" t="s">
        <v>516</v>
      </c>
      <c r="B606" s="68">
        <v>690413</v>
      </c>
      <c r="C606" s="563">
        <v>8588005818698</v>
      </c>
      <c r="D606" s="10" t="s">
        <v>517</v>
      </c>
      <c r="E606" s="380">
        <v>38.192000000000007</v>
      </c>
      <c r="F606" s="266">
        <f t="shared" si="98"/>
        <v>45.830400000000004</v>
      </c>
      <c r="G606" s="544" t="s">
        <v>139</v>
      </c>
      <c r="H606" s="544" t="s">
        <v>139</v>
      </c>
      <c r="I606" s="30" t="s">
        <v>99</v>
      </c>
      <c r="J606" s="30" t="s">
        <v>100</v>
      </c>
      <c r="K606" s="30">
        <v>73072390</v>
      </c>
      <c r="L606" s="30" t="s">
        <v>529</v>
      </c>
      <c r="M606" s="30">
        <v>300</v>
      </c>
      <c r="N606" s="83">
        <v>180</v>
      </c>
      <c r="O606" s="83">
        <v>300</v>
      </c>
      <c r="P606" s="30"/>
      <c r="Q606" s="69"/>
      <c r="R606" s="69"/>
      <c r="S606" s="46"/>
      <c r="T606" s="46" t="s">
        <v>108</v>
      </c>
      <c r="U606" s="46"/>
      <c r="V606" s="545" t="s">
        <v>107</v>
      </c>
      <c r="W606" s="546">
        <v>45597</v>
      </c>
      <c r="X606" s="31"/>
      <c r="Y606" s="547">
        <v>1</v>
      </c>
      <c r="Z606" s="30">
        <v>1</v>
      </c>
      <c r="AA606" s="30" t="s">
        <v>105</v>
      </c>
      <c r="AB606" s="728" t="s">
        <v>725</v>
      </c>
    </row>
    <row r="607" spans="1:86" s="106" customFormat="1" x14ac:dyDescent="0.25">
      <c r="A607" s="10" t="s">
        <v>518</v>
      </c>
      <c r="B607" s="68">
        <v>690414</v>
      </c>
      <c r="C607" s="563">
        <v>8588005818728</v>
      </c>
      <c r="D607" s="10" t="s">
        <v>519</v>
      </c>
      <c r="E607" s="380">
        <v>5.1744000000000012</v>
      </c>
      <c r="F607" s="266">
        <f t="shared" si="98"/>
        <v>6.2092800000000015</v>
      </c>
      <c r="G607" s="544" t="s">
        <v>139</v>
      </c>
      <c r="H607" s="544" t="s">
        <v>139</v>
      </c>
      <c r="I607" s="30" t="s">
        <v>99</v>
      </c>
      <c r="J607" s="30" t="s">
        <v>100</v>
      </c>
      <c r="K607" s="30">
        <v>73072390</v>
      </c>
      <c r="L607" s="30" t="s">
        <v>529</v>
      </c>
      <c r="M607" s="30">
        <v>100</v>
      </c>
      <c r="N607" s="83">
        <v>160</v>
      </c>
      <c r="O607" s="83">
        <v>160</v>
      </c>
      <c r="P607" s="30"/>
      <c r="Q607" s="69"/>
      <c r="R607" s="69"/>
      <c r="S607" s="46"/>
      <c r="T607" s="46" t="s">
        <v>108</v>
      </c>
      <c r="U607" s="46"/>
      <c r="V607" s="545" t="s">
        <v>107</v>
      </c>
      <c r="W607" s="546">
        <v>45597</v>
      </c>
      <c r="X607" s="31"/>
      <c r="Y607" s="547">
        <v>1</v>
      </c>
      <c r="Z607" s="30">
        <v>1</v>
      </c>
      <c r="AA607" s="30" t="s">
        <v>105</v>
      </c>
      <c r="AB607" s="728" t="s">
        <v>725</v>
      </c>
    </row>
    <row r="608" spans="1:86" s="106" customFormat="1" x14ac:dyDescent="0.25">
      <c r="A608" s="10" t="s">
        <v>523</v>
      </c>
      <c r="B608" s="68">
        <v>690418</v>
      </c>
      <c r="C608" s="563">
        <v>8588005818612</v>
      </c>
      <c r="D608" s="10" t="s">
        <v>524</v>
      </c>
      <c r="E608" s="380">
        <v>16.262400000000003</v>
      </c>
      <c r="F608" s="266">
        <f t="shared" si="98"/>
        <v>19.514880000000002</v>
      </c>
      <c r="G608" s="544" t="s">
        <v>139</v>
      </c>
      <c r="H608" s="544" t="s">
        <v>139</v>
      </c>
      <c r="I608" s="30" t="s">
        <v>99</v>
      </c>
      <c r="J608" s="30" t="s">
        <v>100</v>
      </c>
      <c r="K608" s="30">
        <v>73049000</v>
      </c>
      <c r="L608" s="30" t="s">
        <v>529</v>
      </c>
      <c r="M608" s="30">
        <v>270</v>
      </c>
      <c r="N608" s="83">
        <v>180</v>
      </c>
      <c r="O608" s="83">
        <v>180</v>
      </c>
      <c r="P608" s="30"/>
      <c r="Q608" s="69"/>
      <c r="R608" s="69"/>
      <c r="S608" s="46"/>
      <c r="T608" s="46" t="s">
        <v>108</v>
      </c>
      <c r="U608" s="46"/>
      <c r="V608" s="545" t="s">
        <v>107</v>
      </c>
      <c r="W608" s="546">
        <v>45597</v>
      </c>
      <c r="X608" s="31"/>
      <c r="Y608" s="547">
        <v>1</v>
      </c>
      <c r="Z608" s="30">
        <v>1</v>
      </c>
      <c r="AA608" s="30" t="s">
        <v>105</v>
      </c>
      <c r="AB608" s="728" t="s">
        <v>725</v>
      </c>
    </row>
    <row r="609" spans="1:28" s="106" customFormat="1" x14ac:dyDescent="0.25">
      <c r="A609" s="10" t="s">
        <v>525</v>
      </c>
      <c r="B609" s="68">
        <v>690419</v>
      </c>
      <c r="C609" s="563">
        <v>8588005818605</v>
      </c>
      <c r="D609" s="10" t="s">
        <v>526</v>
      </c>
      <c r="E609" s="380">
        <v>23.408000000000005</v>
      </c>
      <c r="F609" s="266">
        <f t="shared" si="98"/>
        <v>28.089600000000004</v>
      </c>
      <c r="G609" s="544" t="s">
        <v>139</v>
      </c>
      <c r="H609" s="544" t="s">
        <v>139</v>
      </c>
      <c r="I609" s="30" t="s">
        <v>99</v>
      </c>
      <c r="J609" s="30" t="s">
        <v>100</v>
      </c>
      <c r="K609" s="30">
        <v>73049000</v>
      </c>
      <c r="L609" s="30" t="s">
        <v>529</v>
      </c>
      <c r="M609" s="30">
        <v>520</v>
      </c>
      <c r="N609" s="83">
        <v>180</v>
      </c>
      <c r="O609" s="83">
        <v>180</v>
      </c>
      <c r="P609" s="30"/>
      <c r="Q609" s="69"/>
      <c r="R609" s="69"/>
      <c r="S609" s="46"/>
      <c r="T609" s="46" t="s">
        <v>108</v>
      </c>
      <c r="U609" s="46"/>
      <c r="V609" s="545" t="s">
        <v>107</v>
      </c>
      <c r="W609" s="546">
        <v>45597</v>
      </c>
      <c r="X609" s="31"/>
      <c r="Y609" s="547">
        <v>1</v>
      </c>
      <c r="Z609" s="30">
        <v>1</v>
      </c>
      <c r="AA609" s="30" t="s">
        <v>105</v>
      </c>
      <c r="AB609" s="728" t="s">
        <v>725</v>
      </c>
    </row>
    <row r="610" spans="1:28" s="106" customFormat="1" ht="14.4" thickBot="1" x14ac:dyDescent="0.3">
      <c r="A610" s="564" t="s">
        <v>527</v>
      </c>
      <c r="B610" s="108">
        <v>690420</v>
      </c>
      <c r="C610" s="565">
        <v>8588005818599</v>
      </c>
      <c r="D610" s="564" t="s">
        <v>528</v>
      </c>
      <c r="E610" s="378">
        <v>34.372800000000005</v>
      </c>
      <c r="F610" s="267">
        <f t="shared" si="98"/>
        <v>41.247360000000008</v>
      </c>
      <c r="G610" s="566" t="s">
        <v>139</v>
      </c>
      <c r="H610" s="566" t="s">
        <v>139</v>
      </c>
      <c r="I610" s="567" t="s">
        <v>99</v>
      </c>
      <c r="J610" s="567" t="s">
        <v>100</v>
      </c>
      <c r="K610" s="567">
        <v>73049000</v>
      </c>
      <c r="L610" s="567" t="s">
        <v>529</v>
      </c>
      <c r="M610" s="567">
        <v>1020</v>
      </c>
      <c r="N610" s="1176">
        <v>180</v>
      </c>
      <c r="O610" s="1176">
        <v>180</v>
      </c>
      <c r="P610" s="567"/>
      <c r="Q610" s="568"/>
      <c r="R610" s="568"/>
      <c r="S610" s="269"/>
      <c r="T610" s="269" t="s">
        <v>108</v>
      </c>
      <c r="U610" s="269"/>
      <c r="V610" s="569" t="s">
        <v>107</v>
      </c>
      <c r="W610" s="548">
        <v>45597</v>
      </c>
      <c r="X610" s="549"/>
      <c r="Y610" s="570">
        <v>1</v>
      </c>
      <c r="Z610" s="567">
        <v>1</v>
      </c>
      <c r="AA610" s="567" t="s">
        <v>105</v>
      </c>
      <c r="AB610" s="741" t="s">
        <v>725</v>
      </c>
    </row>
    <row r="611" spans="1:28" x14ac:dyDescent="0.25">
      <c r="S611" s="421"/>
      <c r="T611" s="421"/>
      <c r="U611" s="421"/>
      <c r="V611" s="420"/>
      <c r="W611" s="420"/>
      <c r="X611" s="420"/>
      <c r="Y611" s="420"/>
      <c r="Z611" s="420"/>
      <c r="AA611" s="420"/>
    </row>
    <row r="612" spans="1:28" ht="17.399999999999999" x14ac:dyDescent="0.3">
      <c r="A612" s="983" t="s">
        <v>619</v>
      </c>
      <c r="B612" s="894"/>
      <c r="C612" s="895"/>
      <c r="G612" s="374" t="s">
        <v>117</v>
      </c>
      <c r="S612" s="421"/>
      <c r="T612" s="421"/>
      <c r="U612" s="421"/>
      <c r="V612" s="420"/>
      <c r="W612" s="420"/>
      <c r="X612" s="420"/>
      <c r="Y612" s="420"/>
      <c r="Z612" s="420"/>
      <c r="AA612" s="420"/>
    </row>
    <row r="613" spans="1:28" ht="17.399999999999999" x14ac:dyDescent="0.3">
      <c r="B613" s="894"/>
      <c r="C613" s="893"/>
      <c r="S613" s="421"/>
      <c r="T613" s="421"/>
      <c r="U613" s="421"/>
      <c r="V613" s="420"/>
      <c r="W613" s="420"/>
      <c r="X613" s="420"/>
      <c r="Y613" s="420"/>
      <c r="Z613" s="420"/>
      <c r="AA613" s="420"/>
    </row>
    <row r="614" spans="1:28" ht="17.399999999999999" x14ac:dyDescent="0.3">
      <c r="A614" s="84" t="s">
        <v>1244</v>
      </c>
      <c r="B614" s="893"/>
      <c r="C614" s="893"/>
      <c r="S614" s="421"/>
      <c r="T614" s="421"/>
      <c r="U614" s="421"/>
      <c r="V614" s="420"/>
      <c r="W614" s="420"/>
      <c r="X614" s="420"/>
      <c r="Y614" s="420"/>
      <c r="Z614" s="420"/>
      <c r="AA614" s="420"/>
    </row>
    <row r="615" spans="1:28" x14ac:dyDescent="0.25">
      <c r="S615" s="421"/>
      <c r="T615" s="421"/>
      <c r="U615" s="421"/>
    </row>
    <row r="616" spans="1:28" x14ac:dyDescent="0.25">
      <c r="D616" s="84" t="s">
        <v>117</v>
      </c>
      <c r="S616" s="421"/>
      <c r="T616" s="421"/>
      <c r="U616" s="421"/>
    </row>
    <row r="617" spans="1:28" x14ac:dyDescent="0.25">
      <c r="S617" s="421"/>
      <c r="T617" s="421"/>
      <c r="U617" s="421"/>
    </row>
  </sheetData>
  <phoneticPr fontId="30" type="noConversion"/>
  <conditionalFormatting sqref="C394:C395">
    <cfRule type="duplicateValues" dxfId="0" priority="1"/>
  </conditionalFormatting>
  <hyperlinks>
    <hyperlink ref="AB63" r:id="rId1" display="angelova@qtermo.cz" xr:uid="{00000000-0004-0000-0000-000000000000}"/>
    <hyperlink ref="AB64" r:id="rId2" display="angelova@qtermo.cz" xr:uid="{00000000-0004-0000-0000-000001000000}"/>
    <hyperlink ref="AB22:AB29" r:id="rId3" display="angelova@qtermo.sk" xr:uid="{00000000-0004-0000-0000-000003000000}"/>
    <hyperlink ref="AB5" r:id="rId4" display="angelova@qtermo.sk" xr:uid="{00000000-0004-0000-0000-000007000000}"/>
    <hyperlink ref="AB6:AB7" r:id="rId5" display="angelova@qtermo.sk" xr:uid="{00000000-0004-0000-0000-000008000000}"/>
    <hyperlink ref="AB12" r:id="rId6" display="angelova@qtermo.sk" xr:uid="{00000000-0004-0000-0000-000009000000}"/>
    <hyperlink ref="AB13:AB14" r:id="rId7" display="angelova@qtermo.sk" xr:uid="{00000000-0004-0000-0000-00000A000000}"/>
    <hyperlink ref="AB9:AB10" r:id="rId8" display="angelova@qtermo.sk" xr:uid="{00000000-0004-0000-0000-00000B000000}"/>
    <hyperlink ref="AB16:AB17" r:id="rId9" display="angelova@qtermo.sk" xr:uid="{00000000-0004-0000-0000-00000C000000}"/>
    <hyperlink ref="AB18:AB21" r:id="rId10" display="angelova@qtermo.sk" xr:uid="{00000000-0004-0000-0000-00000D000000}"/>
    <hyperlink ref="AB37:AB38" r:id="rId11" display="angelova@qtermo.sk" xr:uid="{00000000-0004-0000-0000-00000E000000}"/>
    <hyperlink ref="AB39:AB43" r:id="rId12" display="angelova@qtermo.sk" xr:uid="{00000000-0004-0000-0000-00000F000000}"/>
    <hyperlink ref="AB31" r:id="rId13" display="angelova@qtermo.sk" xr:uid="{00000000-0004-0000-0000-000010000000}"/>
    <hyperlink ref="AB32:AB33" r:id="rId14" display="angelova@qtermo.sk" xr:uid="{00000000-0004-0000-0000-000011000000}"/>
    <hyperlink ref="AB34" r:id="rId15" display="angelova@qtermo.sk" xr:uid="{00000000-0004-0000-0000-000012000000}"/>
    <hyperlink ref="AB35" r:id="rId16" display="angelova@qtermo.sk" xr:uid="{00000000-0004-0000-0000-000013000000}"/>
    <hyperlink ref="AB55:AB56" r:id="rId17" display="angelova@qtermo.sk" xr:uid="{00000000-0004-0000-0000-000014000000}"/>
    <hyperlink ref="AB57:AB58" r:id="rId18" display="angelova@qtermo.sk" xr:uid="{00000000-0004-0000-0000-000015000000}"/>
    <hyperlink ref="AB76" r:id="rId19" display="angelova@qtermo.cz" xr:uid="{00000000-0004-0000-0000-000017000000}"/>
    <hyperlink ref="AB71:AB75" r:id="rId20" display="angelova@qtermo.cz" xr:uid="{00000000-0004-0000-0000-000018000000}"/>
    <hyperlink ref="AB60" r:id="rId21" display="angelova@qtermo.cz" xr:uid="{00000000-0004-0000-0000-000022000000}"/>
    <hyperlink ref="AB62" r:id="rId22" display="angelova@qtermo.cz" xr:uid="{00000000-0004-0000-0000-000023000000}"/>
    <hyperlink ref="AB61" r:id="rId23" display="angelova@qtermo.cz" xr:uid="{00000000-0004-0000-0000-000024000000}"/>
    <hyperlink ref="AB83" r:id="rId24" display="angelova@qtermo.cz" xr:uid="{1C4BA53A-2773-4646-A27B-B9AE11AF4C3B}"/>
    <hyperlink ref="AB84:AB85" r:id="rId25" display="angelova@qtermo.cz" xr:uid="{74E3807A-CE11-4461-9B05-ECB7C22C9E69}"/>
    <hyperlink ref="AB86" r:id="rId26" display="angelova@qtermo.cz" xr:uid="{2994F66B-9594-430E-946D-3BABD14C7356}"/>
    <hyperlink ref="AB89" r:id="rId27" display="angelova@qtermo.cz" xr:uid="{A1A239CB-7399-43CE-8936-BD47D8375CDA}"/>
    <hyperlink ref="AB87:AB88" r:id="rId28" display="angelova@qtermo.cz" xr:uid="{7913F936-79CE-4976-BFC1-6E66F15F7665}"/>
    <hyperlink ref="AB199" r:id="rId29" display="angelova@qtermo.cz" xr:uid="{1F6D6401-85BA-47FD-A8A2-7C354D8FB38C}"/>
    <hyperlink ref="AB200:AB201" r:id="rId30" display="angelova@qtermo.cz" xr:uid="{E4684DF9-61FC-417C-AC37-D3955636CD0C}"/>
    <hyperlink ref="AB206" r:id="rId31" display="angelova@qtermo.cz" xr:uid="{D29C0DDE-DE72-400A-B3BD-8C3879505966}"/>
    <hyperlink ref="AB207" r:id="rId32" display="angelova@qtermo.cz" xr:uid="{9A727735-C654-4640-909C-44992A96ED2B}"/>
    <hyperlink ref="AB208" r:id="rId33" display="angelova@qtermo.cz" xr:uid="{0F36233B-CA2C-418F-8186-F81DB60B2E67}"/>
    <hyperlink ref="AB210" r:id="rId34" display="angelova@qtermo.cz" xr:uid="{958ACCB1-43D9-4678-9476-B3B26D904EDE}"/>
    <hyperlink ref="AB211:AB212" r:id="rId35" display="angelova@qtermo.cz" xr:uid="{9693F835-06EF-4CFF-8434-B52D14DDDC53}"/>
    <hyperlink ref="AB213" r:id="rId36" display="angelova@qtermo.cz" xr:uid="{CDAFBF11-B38A-4B65-A0F4-855B55F13C40}"/>
    <hyperlink ref="AB214" r:id="rId37" display="angelova@qtermo.cz" xr:uid="{A8D755C7-29BA-419C-B2F9-E5B82652F92B}"/>
    <hyperlink ref="AB215" r:id="rId38" display="angelova@qtermo.cz" xr:uid="{E02BC5D3-7ABC-415C-BCD5-FACB249B4576}"/>
    <hyperlink ref="AB234:AB236" r:id="rId39" display="angelova@qtermo.cz" xr:uid="{CF8D5BD6-8568-45EB-B91E-8E4FC4264F5F}"/>
    <hyperlink ref="AB230:AB232" r:id="rId40" display="angelova@qtermo.cz" xr:uid="{6443A3F6-90BC-46CB-9C6E-F121FE2CF296}"/>
    <hyperlink ref="AB233" r:id="rId41" display="angelova@qtermo.cz" xr:uid="{70E866EA-6505-4A82-9FA1-928313D60B29}"/>
    <hyperlink ref="AB237" r:id="rId42" display="angelova@qtermo.cz" xr:uid="{3C24C600-4A61-4279-886A-51C40133D9C6}"/>
    <hyperlink ref="AB217" r:id="rId43" display="markova@qtermo.cz" xr:uid="{EDBFCF3D-8923-431A-91B0-5F364626F34A}"/>
    <hyperlink ref="AB218:AB220" r:id="rId44" display="markova@qtermo.cz" xr:uid="{EE3EC635-A5EA-4F4D-A220-5603701411BA}"/>
    <hyperlink ref="AB222" r:id="rId45" display="markova@qtermo.cz" xr:uid="{0635BE93-4D2B-461E-ADFF-E8D8E7F9393C}"/>
    <hyperlink ref="AB223:AB224" r:id="rId46" display="markova@qtermo.cz" xr:uid="{14ADC8F7-FE38-4656-B1D0-46F3B0BE2E11}"/>
    <hyperlink ref="AB226" r:id="rId47" display="markova@qtermo.cz" xr:uid="{5294367F-E3E5-4A97-93A6-4ECA0695FA83}"/>
    <hyperlink ref="AB227:AB228" r:id="rId48" display="markova@qtermo.cz" xr:uid="{B3929AE6-02BB-49CC-847F-542221A18275}"/>
    <hyperlink ref="AB288" r:id="rId49" display="angelova@qtermo.cz" xr:uid="{F3880542-B8A7-4F35-9829-979D40D467D0}"/>
    <hyperlink ref="AB289:AB290" r:id="rId50" display="angelova@qtermo.cz" xr:uid="{FF0A96D7-5677-43CE-BF98-98C5A83F5285}"/>
    <hyperlink ref="AB292" r:id="rId51" display="angelova@qtermo.cz" xr:uid="{C5028483-364B-40A0-B10E-620B063E3B49}"/>
    <hyperlink ref="AB293:AB294" r:id="rId52" display="angelova@qtermo.cz" xr:uid="{2BD43727-E129-474F-B825-AEB1FBE276B9}"/>
    <hyperlink ref="AB296" r:id="rId53" display="angelova@qtermo.cz" xr:uid="{8C0A7B32-1785-487A-8B3A-5E97A763A7D9}"/>
    <hyperlink ref="AB297:AB298" r:id="rId54" display="angelova@qtermo.cz" xr:uid="{36D8D2EC-5C3E-4790-94BD-94EEB6D0B6BF}"/>
    <hyperlink ref="AB300" r:id="rId55" display="angelova@qtermo.cz" xr:uid="{A9B64D1A-A2D9-48B9-9F57-6D50702B5387}"/>
    <hyperlink ref="AB301:AB302" r:id="rId56" display="angelova@qtermo.cz" xr:uid="{972659F3-F8EF-4E38-A5D7-AC0B793F8E64}"/>
    <hyperlink ref="AB314" r:id="rId57" display="angelova@qtermo.cz" xr:uid="{B0166C9F-F36E-4240-A28D-BF913B8F2F69}"/>
    <hyperlink ref="AB315:AB316" r:id="rId58" display="angelova@qtermo.cz" xr:uid="{D957E232-7674-4C45-93C8-081EFC450DFD}"/>
    <hyperlink ref="AB317:AB318" r:id="rId59" display="angelova@qtermo.cz" xr:uid="{844A72CC-5134-44A3-A000-62ADB7690BC6}"/>
    <hyperlink ref="AB321:AB322" r:id="rId60" display="angelova@qtermo.cz" xr:uid="{B21935EC-FEEA-4041-8068-75D75BF04B0F}"/>
    <hyperlink ref="AB326" r:id="rId61" display="angelova@qtermo.cz" xr:uid="{81A76D2C-DCEE-4588-97D7-02D56CD5E41C}"/>
    <hyperlink ref="AB327" r:id="rId62" display="angelova@qtermo.cz" xr:uid="{ABEAE746-57BF-4204-9338-8FE34F6D6727}"/>
    <hyperlink ref="AB328:AB329" r:id="rId63" display="angelova@qtermo.cz" xr:uid="{153F2346-6551-4358-8127-FA6206F84F14}"/>
    <hyperlink ref="AB334" r:id="rId64" display="angelova@qtermo.cz" xr:uid="{767D6231-2B73-4E07-8802-0BA80722C162}"/>
    <hyperlink ref="AB335:AB338" r:id="rId65" display="angelova@qtermo.cz" xr:uid="{5A1F02E4-B7AD-4851-99B8-CE9873FE3DE2}"/>
    <hyperlink ref="AB339" r:id="rId66" display="angelova@qtermo.cz" xr:uid="{B4E8EBA4-B9E2-49F5-8583-4376F80831A6}"/>
    <hyperlink ref="AB344" r:id="rId67" display="angelova@qtermo.cz" xr:uid="{6B53632C-95D9-44EB-938E-D390967070A9}"/>
    <hyperlink ref="AB340:AB343" r:id="rId68" display="angelova@qtermo.cz" xr:uid="{88C59F7F-4A9A-44F4-86F2-E1CD22392666}"/>
    <hyperlink ref="AB345:AB347" r:id="rId69" display="angelova@qtermo.cz" xr:uid="{51579711-5263-4B87-BE74-A0EC0FC20D74}"/>
    <hyperlink ref="AB349" r:id="rId70" display="angelova@qtermo.cz" xr:uid="{2FEFB5E0-BDF2-4FAB-B3AC-66470C5DF163}"/>
    <hyperlink ref="AB350:AB353" r:id="rId71" display="angelova@qtermo.cz" xr:uid="{162690B5-0A18-47EA-904B-BCB5183B8A43}"/>
    <hyperlink ref="AB354" r:id="rId72" display="angelova@qtermo.cz" xr:uid="{183E9C00-3AD1-4A03-9C77-D671C8400E78}"/>
    <hyperlink ref="AB355" r:id="rId73" display="angelova@qtermo.cz" xr:uid="{B6087B0C-3743-4186-9755-128506C3113E}"/>
    <hyperlink ref="AB356:AB357" r:id="rId74" display="angelova@qtermo.cz" xr:uid="{8A182D11-6D0C-4B60-B0B5-235917D7E490}"/>
    <hyperlink ref="AB359" r:id="rId75" display="angelova@qtermo.cz" xr:uid="{7DE03B81-3A4D-4A10-A663-794926DF5C1D}"/>
    <hyperlink ref="AB360:AB363" r:id="rId76" display="angelova@qtermo.cz" xr:uid="{CFED38D9-B92B-415C-BB1B-79CC68548851}"/>
    <hyperlink ref="AB364" r:id="rId77" display="angelova@qtermo.cz" xr:uid="{A91586F2-84AF-4F49-8848-43123D87C595}"/>
    <hyperlink ref="AB365" r:id="rId78" display="angelova@qtermo.cz" xr:uid="{CD2D5A86-CFFB-40EC-9E80-AED01AF7BBF1}"/>
    <hyperlink ref="AB366:AB367" r:id="rId79" display="angelova@qtermo.cz" xr:uid="{52BDBAE5-C941-4F4B-925F-8EFA233C2037}"/>
    <hyperlink ref="AB368" r:id="rId80" display="angelova@qtermo.cz" xr:uid="{88486364-99F3-46DD-A5C8-B45243AD4A91}"/>
    <hyperlink ref="AB369:AB372" r:id="rId81" display="angelova@qtermo.cz" xr:uid="{3B0CC10B-44D9-4A63-9212-EA406EE5BE2B}"/>
    <hyperlink ref="AB373" r:id="rId82" display="angelova@qtermo.cz" xr:uid="{5D9CB122-E678-4BDD-9560-F56B689DC7F6}"/>
    <hyperlink ref="AB374" r:id="rId83" display="angelova@qtermo.cz" xr:uid="{D15DF811-3D51-4850-B9A3-170D59EFF3FD}"/>
    <hyperlink ref="AB375:AB376" r:id="rId84" display="angelova@qtermo.cz" xr:uid="{7E5055D4-0FF4-483F-8F68-BE7E221E1584}"/>
    <hyperlink ref="AB388" r:id="rId85" display="angelova@qtermo.cz" xr:uid="{9C769B20-2E48-486E-A1F3-19312B0A64F3}"/>
    <hyperlink ref="AB389:AB391" r:id="rId86" display="angelova@qtermo.cz" xr:uid="{EDAD8374-188D-4C73-AD7E-C95986C5482E}"/>
    <hyperlink ref="AB392" r:id="rId87" display="angelova@qtermo.cz" xr:uid="{CBEB1592-976A-4A64-9CD1-42908E36107C}"/>
    <hyperlink ref="AB393" r:id="rId88" display="angelova@qtermo.cz" xr:uid="{AF76AF44-C767-430E-8D8E-0BBF8D48E7C9}"/>
    <hyperlink ref="AB396:AB398" r:id="rId89" display="angelova@qtermo.cz" xr:uid="{AA635D1E-BD75-4E85-B2E3-6561D25CED72}"/>
    <hyperlink ref="AB399" r:id="rId90" display="angelova@qtermo.cz" xr:uid="{303F215D-365F-4B18-A861-FEB27A1E6FAA}"/>
    <hyperlink ref="AB401" r:id="rId91" display="angelova@qtermo.cz" xr:uid="{A678CC65-8674-4935-8033-D99CC8663C35}"/>
    <hyperlink ref="AB402:AB404" r:id="rId92" display="angelova@qtermo.cz" xr:uid="{ACF8DE39-5810-4733-A463-4C6686CD62E3}"/>
    <hyperlink ref="AB405" r:id="rId93" display="angelova@qtermo.cz" xr:uid="{3F9ECED9-99A6-49DE-BB6F-EE7DA60351A8}"/>
    <hyperlink ref="AB423" r:id="rId94" display="angelova@qtermo.cz" xr:uid="{E5AF8D30-3265-4A1F-A2FD-D854AC545342}"/>
    <hyperlink ref="AB424:AB426" r:id="rId95" display="angelova@qtermo.cz" xr:uid="{0A368917-479A-42C3-8EA9-26278BC20F16}"/>
    <hyperlink ref="AB427" r:id="rId96" display="angelova@qtermo.cz" xr:uid="{8DBDF992-2CCE-4EC7-AC76-BEA40A2479C2}"/>
    <hyperlink ref="AB428" r:id="rId97" display="angelova@qtermo.cz" xr:uid="{BD6D4E63-B4B4-416A-9D94-341B0EF6EF21}"/>
    <hyperlink ref="AB429:AB431" r:id="rId98" display="angelova@qtermo.cz" xr:uid="{73CCCF33-AC4B-4A53-BA6D-B991D45C31B3}"/>
    <hyperlink ref="AB432" r:id="rId99" display="angelova@qtermo.cz" xr:uid="{1E3C1A2E-F6FB-409A-A024-39065E32418F}"/>
    <hyperlink ref="AB433" r:id="rId100" display="angelova@qtermo.cz" xr:uid="{747A4BFA-2C82-47CE-AEA7-0D8B116602E8}"/>
    <hyperlink ref="AB435" r:id="rId101" display="angelova@qtermo.cz" xr:uid="{A8A18B10-31C5-427C-B7E4-3FE901712D91}"/>
    <hyperlink ref="AB436:AB438" r:id="rId102" display="angelova@qtermo.cz" xr:uid="{3110E2D9-07A8-42D6-B313-EC1966C6B91B}"/>
    <hyperlink ref="AB439" r:id="rId103" display="angelova@qtermo.cz" xr:uid="{98392ADD-B7D9-4B21-861D-7E0C306E763E}"/>
    <hyperlink ref="AB440" r:id="rId104" display="angelova@qtermo.cz" xr:uid="{366BC63D-EF8C-4AB1-B301-C261CB66768D}"/>
    <hyperlink ref="AB441:AB443" r:id="rId105" display="angelova@qtermo.cz" xr:uid="{3B719DA8-2CD8-426F-A309-962315B544F2}"/>
    <hyperlink ref="AB444" r:id="rId106" display="angelova@qtermo.cz" xr:uid="{F2A1A853-B90E-4346-9AF0-8575D3EE1082}"/>
    <hyperlink ref="AB445" r:id="rId107" display="angelova@qtermo.cz" xr:uid="{E39ED55E-0C7C-4ACC-BB2D-694B21EDC21D}"/>
    <hyperlink ref="AB446" r:id="rId108" display="angelova@qtermo.cz" xr:uid="{694F2650-4382-4AA0-9C19-AF6CCDCF9C25}"/>
    <hyperlink ref="AB447:AB449" r:id="rId109" display="angelova@qtermo.cz" xr:uid="{44DD6536-8F94-4D87-AFBF-6ED60C29246E}"/>
    <hyperlink ref="AB450" r:id="rId110" display="angelova@qtermo.cz" xr:uid="{811F914C-0F25-4ED5-8A01-5C54A938D794}"/>
    <hyperlink ref="AB452" r:id="rId111" display="angelova@qtermo.cz" xr:uid="{F3F8988E-FF7B-4230-A69C-84E3EF1CF367}"/>
    <hyperlink ref="AB453:AB455" r:id="rId112" display="angelova@qtermo.cz" xr:uid="{E86E9FBA-3C97-4128-8278-43143B979E09}"/>
    <hyperlink ref="AB456" r:id="rId113" display="angelova@qtermo.cz" xr:uid="{52C68D8E-C04C-4240-90C8-EBFC01DA86BD}"/>
    <hyperlink ref="AB457" r:id="rId114" display="angelova@qtermo.cz" xr:uid="{9C3DC71C-4F26-4296-8566-A39521A3EC5B}"/>
    <hyperlink ref="AB458:AB460" r:id="rId115" display="angelova@qtermo.cz" xr:uid="{9F4B9810-D527-49F6-99C0-32C6A359A3B6}"/>
    <hyperlink ref="AB461" r:id="rId116" display="angelova@qtermo.cz" xr:uid="{AC1CBD1E-4A58-4D5D-99D5-7DF19C55A899}"/>
    <hyperlink ref="AB462" r:id="rId117" display="angelova@qtermo.cz" xr:uid="{36F98B6E-7DF6-43D9-9C06-B9D4D4E33755}"/>
    <hyperlink ref="AB463" r:id="rId118" display="angelova@qtermo.cz" xr:uid="{B2C3A65B-B82E-44A1-A8C3-68487EA2CDB6}"/>
    <hyperlink ref="AB464:AB466" r:id="rId119" display="angelova@qtermo.cz" xr:uid="{8CF92ABA-7E66-4166-9F61-52D0066EB52C}"/>
    <hyperlink ref="AB467" r:id="rId120" display="angelova@qtermo.cz" xr:uid="{08E7AD94-8F6A-47D3-81C0-D51064C8E652}"/>
    <hyperlink ref="AB485" r:id="rId121" display="angelova@qtermo.cz" xr:uid="{7B4DA266-797B-4D1B-AE06-CB629290BB65}"/>
    <hyperlink ref="AB486:AB488" r:id="rId122" display="angelova@qtermo.cz" xr:uid="{4A68717A-25F2-47C6-8A64-B0764EEA7237}"/>
    <hyperlink ref="AB489" r:id="rId123" display="angelova@qtermo.cz" xr:uid="{9FA6689B-33E0-4588-B70E-01F833A5E38C}"/>
    <hyperlink ref="AB79" r:id="rId124" display="markova@qtermo.cz" xr:uid="{C888C8EC-5B1E-4FB8-B1D8-C89E1D516F95}"/>
    <hyperlink ref="AB80:AB81" r:id="rId125" display="markova@qtermo.cz" xr:uid="{CDF3FD39-16F7-4AEC-9DDE-82AD53EAB70C}"/>
    <hyperlink ref="C79" r:id="rId126" display="callto:3800035707489 29" xr:uid="{8B6BCE59-E5C9-456E-96D4-D69D22C724FA}"/>
    <hyperlink ref="C80" r:id="rId127" display="callto:3800035707496 31,5" xr:uid="{D9ED770E-3FA4-4EDE-9F41-637E77370CC6}"/>
    <hyperlink ref="C81" r:id="rId128" display="callto:3800035707502 42" xr:uid="{56E766E8-E61A-429D-81C1-44B17275EF1C}"/>
    <hyperlink ref="AB469:AB473" r:id="rId129" display="markova@qtermo.cz" xr:uid="{2D6EBF2F-2A80-4263-841A-280BDD7B8E7B}"/>
    <hyperlink ref="AB475:AB479" r:id="rId130" display="markova@qtermo.cz" xr:uid="{D2B968D7-EAE0-4489-8A3C-771005CB2837}"/>
    <hyperlink ref="AB481:AB483" r:id="rId131" display="markova@qtermo.cz" xr:uid="{08D3E84C-FEBE-443C-A516-C6924C9D76B8}"/>
    <hyperlink ref="AB239" r:id="rId132" display="markova@qtermo.cz" xr:uid="{4C5EB578-AE1E-4598-8BAC-29DA2519E087}"/>
    <hyperlink ref="AB240:AB242" r:id="rId133" display="markova@qtermo.cz" xr:uid="{427BB5EA-A1CF-40BC-BBB9-B2EC2F5A0C60}"/>
    <hyperlink ref="AB173" r:id="rId134" display="markova@qtermo.cz" xr:uid="{16BBB4EA-E86C-4D26-8EA8-EEB86044F5B9}"/>
    <hyperlink ref="AB174" r:id="rId135" display="markova@qtermo.cz" xr:uid="{61FC8AA0-5551-471F-8159-6D34D5C86A6A}"/>
    <hyperlink ref="AB175:AB176" r:id="rId136" display="markova@qtermo.cz" xr:uid="{E22B3BA0-1041-4CF3-9DA6-961E8347521B}"/>
    <hyperlink ref="AB330" r:id="rId137" display="kanova@qtermo.cz" xr:uid="{F6018231-1480-40BD-AAAF-BA0CF60C8850}"/>
    <hyperlink ref="AB331:AB332" r:id="rId138" display="kanova@qtermo.cz" xr:uid="{861C5AC2-6A71-417D-93FA-86DFD5854118}"/>
    <hyperlink ref="AB407" r:id="rId139" display="kanova@qtermo.cz" xr:uid="{528958EE-5BB5-4D13-9430-BA3B184D275B}"/>
    <hyperlink ref="AB408:AB419" r:id="rId140" display="kanova@qtermo.cz" xr:uid="{7F4237BB-82AD-4096-A198-09114B31FCAB}"/>
    <hyperlink ref="AB530" r:id="rId141" display="angelova@qtermo.cz" xr:uid="{B27431BB-BFB9-466F-85C6-5DEF04371A7B}"/>
    <hyperlink ref="AB531" r:id="rId142" display="angelova@qtermo.cz" xr:uid="{95E60F2E-CABA-44C0-A209-599CB37928B9}"/>
    <hyperlink ref="AB532" r:id="rId143" display="angelova@qtermo.cz" xr:uid="{5E6DA9D6-A06B-40FC-80E9-F1CFCA2469F4}"/>
    <hyperlink ref="AB533" r:id="rId144" display="angelova@qtermo.cz" xr:uid="{D0E299FF-B8B9-4FCA-8C1C-41AF5FFB3B07}"/>
    <hyperlink ref="AB534" r:id="rId145" display="angelova@qtermo.cz" xr:uid="{8A4994D8-5C7D-4157-A247-D038D26011E4}"/>
    <hyperlink ref="AB537" r:id="rId146" display="angelova@qtermo.cz" xr:uid="{D0440F89-D821-489A-BBBF-7D6F3C3DB769}"/>
    <hyperlink ref="AB535" r:id="rId147" display="angelova@qtermo.cz" xr:uid="{F81E739F-2E89-416F-98FF-416F00DFAF40}"/>
    <hyperlink ref="AB538" r:id="rId148" display="angelova@qtermo.cz" xr:uid="{6E4BAFE9-F6B4-4404-9AA7-4D64DE0D18B4}"/>
    <hyperlink ref="AB536" r:id="rId149" display="angelova@qtermo.cz" xr:uid="{3C93FF27-33A4-4A38-AC6A-9205245164E9}"/>
    <hyperlink ref="AB566" r:id="rId150" display="angelova@qtermo.cz" xr:uid="{C28C6C61-7779-4071-A328-ECD85BDDEA22}"/>
    <hyperlink ref="AB569" r:id="rId151" display="angelova@qtermo.cz" xr:uid="{63F4D54C-5C1A-4833-AC63-210AC0487893}"/>
    <hyperlink ref="AB567" r:id="rId152" display="angelova@qtermo.cz" xr:uid="{295CF449-4E08-43D4-8B7A-CF449189FC65}"/>
    <hyperlink ref="AB570" r:id="rId153" display="angelova@qtermo.cz" xr:uid="{4E11CDC8-A53C-49E4-AAF3-2B27088DCF51}"/>
    <hyperlink ref="AB568" r:id="rId154" display="angelova@qtermo.cz" xr:uid="{099FC612-69E0-4FC8-A3FD-0175F65C702B}"/>
    <hyperlink ref="AB572" r:id="rId155" display="angelova@qtermo.cz" xr:uid="{4F4149EB-5D95-40F1-98F7-13CEF256D54C}"/>
    <hyperlink ref="AB573" r:id="rId156" display="angelova@qtermo.cz" xr:uid="{8932CE63-34D0-4DF7-BFD6-EDDC1890D60B}"/>
    <hyperlink ref="AB565" r:id="rId157" display="angelova@qtermo.cz" xr:uid="{CED0F369-CE52-4A3A-A413-898158ED2415}"/>
    <hyperlink ref="AB564" r:id="rId158" display="angelova@qtermo.cz" xr:uid="{A5DBDB78-AD7E-40BD-8DEA-5A13E9EA61A8}"/>
    <hyperlink ref="AB563" r:id="rId159" display="angelova@qtermo.cz" xr:uid="{2AEC60DA-6B28-467B-9886-36ADFB70B546}"/>
    <hyperlink ref="AB558" r:id="rId160" display="angelova@qtermo.cz" xr:uid="{A457C269-3A8B-468A-B54C-362B683799E0}"/>
    <hyperlink ref="AB560" r:id="rId161" display="angelova@qtermo.cz" xr:uid="{33A944FD-431F-4046-9E63-3558F58A075D}"/>
    <hyperlink ref="AB557" r:id="rId162" display="angelova@qtermo.cz" xr:uid="{B69B8F26-1A21-4DD8-9F4C-879A1756D5B4}"/>
    <hyperlink ref="AB559" r:id="rId163" display="angelova@qtermo.cz" xr:uid="{07D0EDAB-CBC5-441A-9BD3-CFB500EF8123}"/>
    <hyperlink ref="AB556" r:id="rId164" display="angelova@qtermo.cz" xr:uid="{07A032FA-65FE-4A39-9F30-C2ACD5E84C7C}"/>
    <hyperlink ref="AB555" r:id="rId165" display="angelova@qtermo.cz" xr:uid="{9EBBA15E-9DD7-484B-A647-1163052C2545}"/>
    <hyperlink ref="AB554" r:id="rId166" display="angelova@qtermo.cz" xr:uid="{C3384982-FC00-4C7C-BBC2-296256170422}"/>
    <hyperlink ref="AB553" r:id="rId167" display="angelova@qtermo.cz" xr:uid="{6E9258F0-D6E9-431E-B506-3FE5B0EF5AA6}"/>
    <hyperlink ref="AB552" r:id="rId168" display="angelova@qtermo.cz" xr:uid="{45B5F29E-C607-4267-A8AB-07DF92DA4C6D}"/>
    <hyperlink ref="AB540" r:id="rId169" display="angelova@qtermo.cz" xr:uid="{FF8C0044-666B-4450-9A20-087341A336BE}"/>
    <hyperlink ref="AB541" r:id="rId170" display="angelova@qtermo.cz" xr:uid="{FF63D39E-84BC-4C25-B495-190B3E07C9D0}"/>
    <hyperlink ref="AB543" r:id="rId171" display="angelova@qtermo.cz" xr:uid="{151B6905-BF76-4E71-9552-D3961E614112}"/>
    <hyperlink ref="AB542" r:id="rId172" display="angelova@qtermo.cz" xr:uid="{7B797759-9B0B-4CA1-9120-1C2DF17FDFA0}"/>
    <hyperlink ref="AB544" r:id="rId173" display="angelova@qtermo.cz" xr:uid="{4E73580F-2B62-4F9C-8ADD-81B3C874401C}"/>
    <hyperlink ref="AB545" r:id="rId174" display="angelova@qtermo.cz" xr:uid="{BBBC4B74-7BD7-42D6-AEDD-E74BFC04BFFC}"/>
    <hyperlink ref="AB548" r:id="rId175" display="angelova@qtermo.cz" xr:uid="{462850BA-B9EE-454B-9182-35FC42829975}"/>
    <hyperlink ref="AB547" r:id="rId176" display="angelova@qtermo.cz" xr:uid="{D168E97F-E219-4190-9F35-D6DD3FFCE7AB}"/>
    <hyperlink ref="AB546" r:id="rId177" display="angelova@qtermo.cz" xr:uid="{53B17E10-3C54-41B2-BAA9-49C39B80F4D9}"/>
    <hyperlink ref="AB549" r:id="rId178" display="angelova@qtermo.cz" xr:uid="{6404DE38-5B25-4C6C-836A-303BE3D0D52B}"/>
    <hyperlink ref="AB550" r:id="rId179" display="angelova@qtermo.cz" xr:uid="{6FD9DA27-D287-4838-A12B-B724A09EC74D}"/>
    <hyperlink ref="AB521" r:id="rId180" display="angelova@qtermo.cz" xr:uid="{EBFE0BF9-22F2-4FF5-ACB3-35ACC8301F93}"/>
    <hyperlink ref="AB520" r:id="rId181" display="angelova@qtermo.cz" xr:uid="{24BAD56B-9B59-4159-B370-E162EADEEDA2}"/>
    <hyperlink ref="AB522" r:id="rId182" display="angelova@qtermo.cz" xr:uid="{AF455E47-B539-4A01-9D2B-FB8CE6B58F78}"/>
    <hyperlink ref="AB523" r:id="rId183" display="angelova@qtermo.cz" xr:uid="{9E38E482-77E1-49C2-9B04-77F9DEE502AF}"/>
    <hyperlink ref="AB524" r:id="rId184" display="angelova@qtermo.cz" xr:uid="{825A5A3E-3FE4-49E5-96DA-837A8DA6688B}"/>
    <hyperlink ref="AB525" r:id="rId185" display="angelova@qtermo.cz" xr:uid="{4782B8F5-70CF-41F9-AF8A-A38D150CB838}"/>
    <hyperlink ref="AB526" r:id="rId186" display="angelova@qtermo.cz" xr:uid="{7D6F6611-1DAE-4D9F-8310-82D53437AF92}"/>
    <hyperlink ref="AB527" r:id="rId187" display="angelova@qtermo.cz" xr:uid="{F30FA87D-CFBD-4AA8-841A-537B827B5A84}"/>
    <hyperlink ref="AB528" r:id="rId188" display="angelova@qtermo.cz" xr:uid="{9B1054AE-1948-4C55-845A-71742D6AE9CE}"/>
    <hyperlink ref="AB519" r:id="rId189" display="angelova@qtermo.cz" xr:uid="{34C14AB6-8835-4A2A-A91E-1968A5EF1F9E}"/>
    <hyperlink ref="AB583" r:id="rId190" display="angelova@qtermo.cz" xr:uid="{D5106FA4-217F-4C12-BA93-170DBFE75CFD}"/>
    <hyperlink ref="AB584" r:id="rId191" display="angelova@qtermo.cz" xr:uid="{CD776459-067F-44A6-8D63-77787A9534EE}"/>
    <hyperlink ref="AB585" r:id="rId192" display="angelova@qtermo.cz" xr:uid="{88D1C273-A5D5-4EA6-94C4-0BA3C5CCC21A}"/>
    <hyperlink ref="AB587" r:id="rId193" display="angelova@qtermo.cz" xr:uid="{4D17D223-FADB-40D9-85BB-F450640B7413}"/>
    <hyperlink ref="AB586" r:id="rId194" display="angelova@qtermo.cz" xr:uid="{63A4D74E-8033-4B99-93DB-1086D1B61DC4}"/>
    <hyperlink ref="AB588" r:id="rId195" display="angelova@qtermo.cz" xr:uid="{814246F4-D5E7-4C3F-89D4-66E46874B90C}"/>
    <hyperlink ref="AB590" r:id="rId196" display="angelova@qtermo.cz" xr:uid="{993116C7-FB00-45D2-87B2-5F980C77678B}"/>
    <hyperlink ref="AB591" r:id="rId197" display="angelova@qtermo.cz" xr:uid="{7ABFBFB7-1F28-463D-B3DE-39A97A2108D8}"/>
    <hyperlink ref="AB592" r:id="rId198" display="angelova@qtermo.cz" xr:uid="{CDAE2FBB-2569-4BAF-902F-9C93F9F6FF5A}"/>
    <hyperlink ref="AB594" r:id="rId199" display="angelova@qtermo.cz" xr:uid="{8BF3D3C8-C9FB-47F5-9D5C-34F49821F433}"/>
    <hyperlink ref="AB593" r:id="rId200" display="angelova@qtermo.cz" xr:uid="{06F25E12-FB69-4130-81CD-5058F65CDDDE}"/>
    <hyperlink ref="AB595" r:id="rId201" display="angelova@qtermo.cz" xr:uid="{295C5284-C7A6-424A-AD94-4EB4774BDD32}"/>
    <hyperlink ref="AB562" r:id="rId202" display="angelova@qtermo.cz" xr:uid="{83BB4957-AE47-4C61-B53B-1A3653DA7D75}"/>
    <hyperlink ref="AB597" r:id="rId203" display="angelova@qtermo.cz" xr:uid="{A2506978-3992-4933-B806-8684B1BD4C53}"/>
    <hyperlink ref="AB598" r:id="rId204" display="angelova@qtermo.cz" xr:uid="{484819A4-E45C-46C2-B129-12B5700C0328}"/>
    <hyperlink ref="AB599" r:id="rId205" display="angelova@qtermo.cz" xr:uid="{B20C17CC-AB11-4C03-9FDC-41E3C1B8D4D0}"/>
    <hyperlink ref="AB600" r:id="rId206" display="angelova@qtermo.cz" xr:uid="{91669368-6608-48FB-B1A5-4593FAFFF988}"/>
    <hyperlink ref="AB602" r:id="rId207" display="angelova@qtermo.cz" xr:uid="{9CDFC963-6D96-423D-8653-D4BDD13053EA}"/>
    <hyperlink ref="AB604" r:id="rId208" display="angelova@qtermo.cz" xr:uid="{7AE451E4-0694-465F-9965-3BD3F906389C}"/>
    <hyperlink ref="AB605" r:id="rId209" display="angelova@qtermo.cz" xr:uid="{022AFA1B-1F6D-47BD-8910-8E8D69361E97}"/>
    <hyperlink ref="AB606" r:id="rId210" display="angelova@qtermo.cz" xr:uid="{EAD63071-7973-49A8-863F-1932A822926D}"/>
    <hyperlink ref="AB607" r:id="rId211" display="angelova@qtermo.cz" xr:uid="{A365CE3A-1BE0-46B2-9BC8-A09D1D203B6F}"/>
    <hyperlink ref="AB609" r:id="rId212" display="angelova@qtermo.cz" xr:uid="{98F735DB-FAA5-4C0C-A4E7-8F63274AF503}"/>
    <hyperlink ref="AB608" r:id="rId213" display="angelova@qtermo.cz" xr:uid="{0474D7E4-A32A-4A87-8BBB-E3CCBD969687}"/>
    <hyperlink ref="AB610" r:id="rId214" display="angelova@qtermo.cz" xr:uid="{28E73090-95DD-40CB-A0E5-D153C2AF04F0}"/>
    <hyperlink ref="AB304" r:id="rId215" display="angelova@qtermo.cz" xr:uid="{D9C5B54C-12B5-42A1-BD96-156CB2273C1F}"/>
    <hyperlink ref="AB305:AB306" r:id="rId216" display="angelova@qtermo.cz" xr:uid="{4C5CB724-9950-4A49-9096-27834B3D44A8}"/>
    <hyperlink ref="AB307:AB308" r:id="rId217" display="angelova@qtermo.cz" xr:uid="{D37B85D8-7015-402B-8530-075430C8272E}"/>
    <hyperlink ref="AB492" r:id="rId218" display="angelova@qtermo.cz" xr:uid="{60684D8B-D698-4FE7-BEC2-A3DEDD95A347}"/>
    <hyperlink ref="AB493" r:id="rId219" display="angelova@qtermo.cz" xr:uid="{EE2D5C20-05A1-467E-876F-0518401FA6B8}"/>
    <hyperlink ref="AB510:AB513" r:id="rId220" display="angelova@qtermo.cz" xr:uid="{9753870F-03AC-40C2-BFDC-61FBB6DD47E1}"/>
    <hyperlink ref="AB498" r:id="rId221" display="angelova@qtermo.cz" xr:uid="{9546948E-4D16-4E01-A602-139E8ADFF7E6}"/>
    <hyperlink ref="AB500" r:id="rId222" display="angelova@qtermo.cz" xr:uid="{4D63CFED-322D-4973-A353-2465562A2E26}"/>
    <hyperlink ref="AB502" r:id="rId223" display="angelova@qtermo.cz" xr:uid="{2442D332-71F5-4D83-8E31-2DCBC2BCC984}"/>
    <hyperlink ref="AB499" r:id="rId224" display="angelova@qtermo.cz" xr:uid="{1B656FCE-B1F1-480E-8BFC-359DEA7983CE}"/>
    <hyperlink ref="AB501" r:id="rId225" display="angelova@qtermo.cz" xr:uid="{700C1465-9D6F-40B3-B9EE-ADED22AB893A}"/>
    <hyperlink ref="AB503" r:id="rId226" display="angelova@qtermo.cz" xr:uid="{320EA98F-9334-4E9A-B449-0DD751B5DEC7}"/>
    <hyperlink ref="AB505" r:id="rId227" display="angelova@qtermo.cz" xr:uid="{5437EDC0-F04C-4533-9410-F35DFDDD9E2B}"/>
    <hyperlink ref="AB507" r:id="rId228" display="angelova@qtermo.cz" xr:uid="{845034F6-3D30-4519-9CD2-3B4D36F3CC1F}"/>
    <hyperlink ref="AB506" r:id="rId229" display="angelova@qtermo.cz" xr:uid="{E7136F21-E192-4D67-9432-701D7A574AD4}"/>
    <hyperlink ref="AB508" r:id="rId230" display="angelova@qtermo.cz" xr:uid="{97A6861A-98B3-4BDD-9AB2-C1341A84A46B}"/>
    <hyperlink ref="AB510" r:id="rId231" display="angelova@qtermo.cz" xr:uid="{7123455B-9190-4BAF-9103-9C54F1A0122E}"/>
    <hyperlink ref="AB511" r:id="rId232" display="angelova@qtermo.cz" xr:uid="{6F1C9DC7-19C0-43BF-B817-D7106C8097E2}"/>
    <hyperlink ref="AB512" r:id="rId233" display="angelova@qtermo.cz" xr:uid="{2F11D141-984C-4CF6-B88D-AC8EC6CDAF73}"/>
    <hyperlink ref="AB513" r:id="rId234" display="angelova@qtermo.cz" xr:uid="{004C9F93-13EB-49C8-B6EA-FC92C2F4A9DC}"/>
    <hyperlink ref="AB514" r:id="rId235" display="angelova@qtermo.cz" xr:uid="{6DD5A928-AA2C-4F18-81AA-B9DB962126C0}"/>
    <hyperlink ref="AB516" r:id="rId236" display="angelova@qtermo.cz" xr:uid="{1AD5A36C-0B60-41BD-A7D3-29613C915640}"/>
    <hyperlink ref="AB394" r:id="rId237" display="angelova@qtermo.cz" xr:uid="{0CE867CD-B9DE-40AF-A8F1-B6E65AE290BB}"/>
    <hyperlink ref="AB395" r:id="rId238" display="angelova@qtermo.cz" xr:uid="{19338653-84AD-47EB-9AC4-A2A0FB391BC5}"/>
    <hyperlink ref="AB574" r:id="rId239" display="angelova@qtermo.cz" xr:uid="{FDD0E8AB-36F9-4AF0-B25C-53CA37565352}"/>
    <hyperlink ref="AB575" r:id="rId240" display="angelova@qtermo.cz" xr:uid="{B0116D7F-44AE-4139-B92C-90FCD5F21E5E}"/>
    <hyperlink ref="AB576" r:id="rId241" display="angelova@qtermo.cz" xr:uid="{298C3FA2-6890-4505-9BAD-79CD3C67D01D}"/>
    <hyperlink ref="AB577" r:id="rId242" display="angelova@qtermo.cz" xr:uid="{5AC2F93B-08B6-4DED-A4CC-1DC06227A506}"/>
    <hyperlink ref="AB578" r:id="rId243" display="angelova@qtermo.cz" xr:uid="{C8A6F573-ECDE-44EF-A990-A245374B8C21}"/>
    <hyperlink ref="AB579" r:id="rId244" display="angelova@qtermo.cz" xr:uid="{54DC0CFC-71F7-4DDB-BA01-A2D2F7D25EF6}"/>
    <hyperlink ref="AB580" r:id="rId245" display="angelova@qtermo.cz" xr:uid="{C5ACE3A9-6F8D-48CC-92EE-5C1818A09DA7}"/>
    <hyperlink ref="AB581" r:id="rId246" display="angelova@qtermo.cz" xr:uid="{7DF4A82B-5EA8-476E-947A-28C5D4583CB4}"/>
    <hyperlink ref="AB494" r:id="rId247" display="angelova@qtermo.cz" xr:uid="{9294A01F-6D1E-4B0B-BDD4-106FFEE22997}"/>
    <hyperlink ref="AB495" r:id="rId248" display="angelova@qtermo.cz" xr:uid="{2D4DC54C-81EE-4673-9F3C-A45A02C8E670}"/>
    <hyperlink ref="AB188" r:id="rId249" xr:uid="{024F78AD-E227-4431-A446-0438412EBE80}"/>
    <hyperlink ref="AB195" r:id="rId250" xr:uid="{D2A24694-64FF-4C9F-9C76-A2A6E992B537}"/>
    <hyperlink ref="AB179" r:id="rId251" xr:uid="{15AB5D80-08A5-43AF-A733-AB060B42268B}"/>
    <hyperlink ref="AB148" r:id="rId252" display="markova@qtermo.cz" xr:uid="{A75CFFE1-E95D-446D-AF6A-3B084E99C89F}"/>
    <hyperlink ref="AB149:AB154" r:id="rId253" display="markova@qtermo.cz" xr:uid="{E9BAFFC7-D0EC-4EE7-A2F5-F575202B4909}"/>
    <hyperlink ref="AB157:AB162" r:id="rId254" display="markova@qtermo.cz" xr:uid="{CDFF62F1-D099-4903-B061-0985C550B746}"/>
    <hyperlink ref="AB165:AB170" r:id="rId255" display="markova@qtermo.cz" xr:uid="{DED53AFC-0289-4E91-A010-A50C69F06562}"/>
    <hyperlink ref="AB156" r:id="rId256" display="markova@qtermo.cz" xr:uid="{1B88F368-3333-4AB8-B58F-9835856F6950}"/>
    <hyperlink ref="AB164" r:id="rId257" display="markova@qtermo.cz" xr:uid="{6AAFB992-5E25-4610-8B83-8A20AB684380}"/>
    <hyperlink ref="AB41:AB44" r:id="rId258" display="angelova@qtermo.sk" xr:uid="{27AA79AB-3950-4E7C-AF5B-7E4C4FE05AAC}"/>
    <hyperlink ref="AB41:AB43" r:id="rId259" display="angelova@qtermo.sk" xr:uid="{D9B01B3B-6CE1-405C-9898-792060196BB3}"/>
    <hyperlink ref="AB23" r:id="rId260" display="angelova@qtermo.sk" xr:uid="{6D245723-336D-4B0E-9AD7-548D66882823}"/>
    <hyperlink ref="AB24" r:id="rId261" display="angelova@qtermo.sk" xr:uid="{AD090847-B770-42F6-9AB8-BF9FE6E84019}"/>
    <hyperlink ref="AB25" r:id="rId262" display="angelova@qtermo.sk" xr:uid="{1408BB78-571B-49B7-83B0-EDE0BF4CF843}"/>
    <hyperlink ref="AB26" r:id="rId263" display="angelova@qtermo.sk" xr:uid="{9623A0B0-C48F-4520-A1CC-DC92D27DA3EA}"/>
    <hyperlink ref="AB27" r:id="rId264" display="angelova@qtermo.sk" xr:uid="{51A1A9E6-18FA-46CF-B596-9413EB371E9C}"/>
    <hyperlink ref="AB28" r:id="rId265" display="angelova@qtermo.sk" xr:uid="{225AA83B-7B5B-4C44-A74E-2E60D7A36578}"/>
    <hyperlink ref="AB29" r:id="rId266" display="angelova@qtermo.sk" xr:uid="{244F031B-C7CD-45D4-90FE-E36EE501C78F}"/>
    <hyperlink ref="AB378" r:id="rId267" display="angelova@qtermo.cz" xr:uid="{0892D66B-64CC-46CE-96BE-2AE176007207}"/>
    <hyperlink ref="AB379:AB381" r:id="rId268" display="angelova@qtermo.cz" xr:uid="{57F4C405-687C-46F9-B662-9E31C29A57AA}"/>
    <hyperlink ref="AB383" r:id="rId269" display="angelova@qtermo.cz" xr:uid="{0C2CED39-0DD2-45C2-A1D1-67F9151FD888}"/>
    <hyperlink ref="AB384:AB386" r:id="rId270" display="angelova@qtermo.cz" xr:uid="{8B6C6B3B-060D-4D26-A6B2-B670B4BB183B}"/>
    <hyperlink ref="AB420:AB421" r:id="rId271" display="kanova@qtermo.cz" xr:uid="{38FE7868-8EA2-40C5-862A-06946700510D}"/>
    <hyperlink ref="AB180" r:id="rId272" xr:uid="{7923C675-00B1-49FB-9F31-8FEC81CBA183}"/>
    <hyperlink ref="AB181" r:id="rId273" xr:uid="{C9B48B25-3ED9-4D10-99E3-16D5F223809B}"/>
    <hyperlink ref="AB182" r:id="rId274" xr:uid="{63E9652A-D2BE-4E3A-B612-3D3BF999C448}"/>
    <hyperlink ref="AB111:AB115" r:id="rId275" display="markova@qtermo.cz" xr:uid="{08F23B1C-5409-41E8-9377-985DF339BA29}"/>
    <hyperlink ref="AB116" r:id="rId276" display="markova@qtermo.cz" xr:uid="{C6A5A7DD-2A17-424C-906A-1A70F91196CE}"/>
    <hyperlink ref="AB118:AB122" r:id="rId277" display="markova@qtermo.cz" xr:uid="{42A8288A-4B12-4995-BE77-B36D8B8B1AB8}"/>
    <hyperlink ref="AB123" r:id="rId278" display="markova@qtermo.cz" xr:uid="{4A1B52A6-0353-40E0-A992-3BA58134571F}"/>
    <hyperlink ref="AB125:AB129" r:id="rId279" display="markova@qtermo.cz" xr:uid="{8D406871-AAD1-4D75-873B-E5BD7909FD09}"/>
    <hyperlink ref="AB130" r:id="rId280" display="markova@qtermo.cz" xr:uid="{3F16C473-F0A5-4FE6-89AE-B83497692FF0}"/>
    <hyperlink ref="AB132:AB134" r:id="rId281" display="markova@qtermo.cz" xr:uid="{6BF11FCB-128B-4197-848E-F8CE85ECC391}"/>
    <hyperlink ref="AB135" r:id="rId282" display="markova@qtermo.cz" xr:uid="{84F2AB6C-032E-4A27-BA28-96592AA94B2D}"/>
    <hyperlink ref="AB137:AB139" r:id="rId283" display="markova@qtermo.cz" xr:uid="{CE09B72A-1379-41E7-8E87-556DB369FDFD}"/>
    <hyperlink ref="AB140" r:id="rId284" display="markova@qtermo.cz" xr:uid="{A06E7BA4-E4F4-42D8-85D4-AFE1DA3AC8CF}"/>
    <hyperlink ref="AB142:AB144" r:id="rId285" display="markova@qtermo.cz" xr:uid="{B7D43848-A3AA-4BFB-8A1B-EDA6EF6C49AA}"/>
    <hyperlink ref="AB145" r:id="rId286" display="markova@qtermo.cz" xr:uid="{AF081EB2-13E3-493D-B2D3-4E082B0D67F0}"/>
    <hyperlink ref="AB319" r:id="rId287" display="angelova@qtermo.cz" xr:uid="{3C346702-A4B2-4D77-9104-29D92436FCFE}"/>
    <hyperlink ref="AB320" r:id="rId288" display="angelova@qtermo.cz" xr:uid="{7E3F6289-A5F7-4ACD-B2A8-2665FDAAEF83}"/>
    <hyperlink ref="AB92:AB96" r:id="rId289" display="markova@qtermo.cz" xr:uid="{5D8F7595-8141-4DDB-B3B8-74FFE6F98E4F}"/>
    <hyperlink ref="AB93" r:id="rId290" display="markova@qtermo.cz" xr:uid="{07634EC1-86CE-47EB-94BC-E30FCEDDBF57}"/>
    <hyperlink ref="AB94" r:id="rId291" display="markova@qtermo.cz" xr:uid="{7E598711-4788-4B68-BF15-B2D6FEB0CA6B}"/>
    <hyperlink ref="AB95" r:id="rId292" display="markova@qtermo.cz" xr:uid="{6383E993-1726-4AEA-83AC-F2A7F1A480F0}"/>
    <hyperlink ref="AB96" r:id="rId293" display="markova@qtermo.cz" xr:uid="{9BCB206D-DF35-4C92-A0D9-12EFB4F48800}"/>
    <hyperlink ref="AB93:AB96" r:id="rId294" display="markova@qtermo.cz" xr:uid="{235F6A3D-5AE9-42A1-95FB-1801D62AED4A}"/>
    <hyperlink ref="AB97:AB102" r:id="rId295" display="markova@qtermo.cz" xr:uid="{CF423B65-5099-4ABF-95B1-BC4C33446F9A}"/>
    <hyperlink ref="AB98:AB102" r:id="rId296" display="markova@qtermo.cz" xr:uid="{BC8A9BB3-1337-4938-8FA4-744E55D31AFC}"/>
    <hyperlink ref="AB100:AB102" r:id="rId297" display="markova@qtermo.cz" xr:uid="{D3DD5138-C509-49AE-B57A-58FE6DB9D272}"/>
    <hyperlink ref="AB101" r:id="rId298" display="markova@qtermo.cz" xr:uid="{83BCF3DC-A39F-4FD5-9B4A-0385851A831E}"/>
    <hyperlink ref="AB102" r:id="rId299" display="markova@qtermo.cz" xr:uid="{29941308-9AE0-44F5-B56B-37DE870949A3}"/>
    <hyperlink ref="AB103:AB108" r:id="rId300" display="markova@qtermo.cz" xr:uid="{B76B1E17-E79F-4CE2-A742-2EDAAF6D668A}"/>
    <hyperlink ref="AB104:AB108" r:id="rId301" display="markova@qtermo.cz" xr:uid="{8DE2744A-E3A9-431B-824D-EF86E52A0067}"/>
    <hyperlink ref="AB108" r:id="rId302" display="markova@qtermo.cz" xr:uid="{54D05214-7691-4173-8487-09654F55983F}"/>
    <hyperlink ref="AB104" r:id="rId303" display="markova@qtermo.cz" xr:uid="{B32DEDB7-F2B4-4452-9AFA-BC77A1CDE5B1}"/>
    <hyperlink ref="AB46:AB47" r:id="rId304" display="angelova@qtermo.sk" xr:uid="{B245A78E-10D9-476E-9132-5BAC062D0BE8}"/>
    <hyperlink ref="AB48:AB52" r:id="rId305" display="angelova@qtermo.sk" xr:uid="{1354F056-65F4-4BAA-897C-0B4E6836C30C}"/>
    <hyperlink ref="AB50:AB53" r:id="rId306" display="angelova@qtermo.sk" xr:uid="{FDC18904-C021-4578-B8F6-136E4D8C40DB}"/>
    <hyperlink ref="AB50:AB52" r:id="rId307" display="angelova@qtermo.sk" xr:uid="{1C7E6E60-596F-45E6-AB03-2C99578FAA21}"/>
    <hyperlink ref="AB65" r:id="rId308" display="angelova@qtermo.cz" xr:uid="{8703AC32-FAA9-4656-AADF-CB29911428F2}"/>
  </hyperlinks>
  <pageMargins left="0.7" right="0.7" top="0.75" bottom="0.75" header="0.3" footer="0.3"/>
  <pageSetup paperSize="9" scale="42" orientation="landscape" r:id="rId309"/>
  <rowBreaks count="9" manualBreakCount="9">
    <brk id="76" max="27" man="1"/>
    <brk id="170" max="27" man="1"/>
    <brk id="242" max="27" man="1"/>
    <brk id="322" max="27" man="1"/>
    <brk id="381" max="27" man="1"/>
    <brk id="450" max="27" man="1"/>
    <brk id="516" max="27" man="1"/>
    <brk id="588" max="27" man="1"/>
    <brk id="611" max="27" man="1"/>
  </rowBreaks>
  <colBreaks count="2" manualBreakCount="2">
    <brk id="5" max="663" man="1"/>
    <brk id="8" max="1048575" man="1"/>
  </colBreaks>
  <drawing r:id="rId3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Cenník SK 1.11.2024</vt:lpstr>
      <vt:lpstr>'Cenník SK 1.11.2024'!Oblasť_tlače</vt:lpstr>
    </vt:vector>
  </TitlesOfParts>
  <Company>Q - termo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Cenník SK / CZ</dc:title>
  <dc:creator>PC</dc:creator>
  <cp:lastModifiedBy>Lenka Vráblová</cp:lastModifiedBy>
  <cp:lastPrinted>2023-08-23T08:23:13Z</cp:lastPrinted>
  <dcterms:created xsi:type="dcterms:W3CDTF">2019-04-15T12:51:14Z</dcterms:created>
  <dcterms:modified xsi:type="dcterms:W3CDTF">2024-10-31T13:29:12Z</dcterms:modified>
  <cp:category>Cenník</cp:category>
</cp:coreProperties>
</file>